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livereadingac-my.sharepoint.com/personal/qf903975_reading_ac_uk/Documents/Pictures/External Work/UNEP NEAs/"/>
    </mc:Choice>
  </mc:AlternateContent>
  <xr:revisionPtr revIDLastSave="958" documentId="8_{94F0425B-586C-4A5D-9CB8-7209B5DFDD05}" xr6:coauthVersionLast="47" xr6:coauthVersionMax="47" xr10:uidLastSave="{B1CD302F-1C27-45C2-96C5-2CFBDE99B4F9}"/>
  <bookViews>
    <workbookView xWindow="-103" yWindow="-103" windowWidth="23657" windowHeight="15840" xr2:uid="{3425552F-BFC9-4B2C-9417-C1A8905DFFDF}"/>
  </bookViews>
  <sheets>
    <sheet name="README" sheetId="8" r:id="rId1"/>
    <sheet name="AZE" sheetId="1" r:id="rId2"/>
    <sheet name="BiH" sheetId="2" r:id="rId3"/>
    <sheet name="BWA" sheetId="3" r:id="rId4"/>
    <sheet name="DOM" sheetId="4" r:id="rId5"/>
    <sheet name="GRD" sheetId="5" r:id="rId6"/>
    <sheet name="MWI" sheetId="6" r:id="rId7"/>
    <sheet name="THA"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8" i="7" l="1"/>
  <c r="P28" i="7"/>
  <c r="O28" i="7"/>
  <c r="M28" i="7"/>
  <c r="L28" i="7"/>
  <c r="Q27" i="7"/>
  <c r="P27" i="7"/>
  <c r="O27" i="7"/>
  <c r="M27" i="7"/>
  <c r="L27" i="7"/>
  <c r="Q28" i="6"/>
  <c r="P28" i="6"/>
  <c r="O28" i="6"/>
  <c r="M28" i="6"/>
  <c r="L28" i="6"/>
  <c r="Q27" i="6"/>
  <c r="P27" i="6"/>
  <c r="O27" i="6"/>
  <c r="M27" i="6"/>
  <c r="L27" i="6"/>
  <c r="Q28" i="5"/>
  <c r="P28" i="5"/>
  <c r="O28" i="5"/>
  <c r="M28" i="5"/>
  <c r="L28" i="5"/>
  <c r="Q27" i="5"/>
  <c r="P27" i="5"/>
  <c r="O27" i="5"/>
  <c r="M27" i="5"/>
  <c r="L27" i="5"/>
  <c r="Q28" i="4"/>
  <c r="Q27" i="4"/>
  <c r="M28" i="3"/>
  <c r="L28" i="3"/>
  <c r="M27" i="3"/>
  <c r="L27" i="3"/>
  <c r="L24" i="3"/>
  <c r="M24" i="3"/>
  <c r="L25" i="3"/>
  <c r="M25" i="3"/>
  <c r="Q28" i="1"/>
  <c r="P28" i="1"/>
  <c r="O28" i="1"/>
  <c r="M28" i="1"/>
  <c r="L28" i="1"/>
  <c r="Q27" i="1"/>
  <c r="P27" i="1"/>
  <c r="O27" i="1"/>
  <c r="M27" i="1"/>
  <c r="L27" i="1"/>
  <c r="Q28" i="2"/>
  <c r="Q27" i="2"/>
  <c r="L26" i="1"/>
  <c r="L25" i="1"/>
  <c r="M25" i="1"/>
  <c r="M26" i="1"/>
  <c r="O25" i="1"/>
  <c r="O26" i="1"/>
  <c r="P25" i="1"/>
  <c r="P26" i="1"/>
  <c r="L25" i="2"/>
  <c r="M25" i="2"/>
  <c r="O25" i="2"/>
  <c r="P25" i="2"/>
  <c r="L26" i="2"/>
  <c r="M26" i="2"/>
  <c r="O26" i="2"/>
  <c r="P26" i="2"/>
  <c r="G29" i="7"/>
  <c r="F29" i="7"/>
  <c r="C29" i="7"/>
  <c r="B29" i="7"/>
  <c r="G34" i="6"/>
  <c r="F34" i="6"/>
  <c r="C34" i="6"/>
  <c r="B34" i="6"/>
  <c r="P26" i="7"/>
  <c r="O26" i="7"/>
  <c r="P25" i="7"/>
  <c r="O25" i="7"/>
  <c r="P24" i="7"/>
  <c r="O24" i="7"/>
  <c r="P26" i="5"/>
  <c r="O26" i="5"/>
  <c r="M26" i="5"/>
  <c r="L26" i="5"/>
  <c r="P25" i="5"/>
  <c r="O25" i="5"/>
  <c r="M25" i="5"/>
  <c r="L25" i="5"/>
  <c r="M24" i="5"/>
  <c r="L24" i="5"/>
  <c r="G22" i="5"/>
  <c r="F22" i="5"/>
  <c r="C22" i="5"/>
  <c r="B22" i="5"/>
  <c r="P28" i="4"/>
  <c r="O28" i="4"/>
  <c r="M28" i="4"/>
  <c r="L28" i="4"/>
  <c r="P27" i="4"/>
  <c r="O27" i="4"/>
  <c r="M27" i="4"/>
  <c r="L27" i="4"/>
  <c r="P26" i="4"/>
  <c r="O26" i="4"/>
  <c r="M26" i="4"/>
  <c r="L26" i="4"/>
  <c r="P25" i="4"/>
  <c r="O25" i="4"/>
  <c r="M25" i="4"/>
  <c r="L25" i="4"/>
  <c r="P24" i="4"/>
  <c r="O24" i="4"/>
  <c r="M24" i="4"/>
  <c r="L24" i="4"/>
  <c r="C24" i="4"/>
  <c r="F24" i="4"/>
  <c r="G24" i="4"/>
  <c r="B24" i="4"/>
  <c r="G10" i="3"/>
  <c r="F10" i="3"/>
  <c r="C10" i="3"/>
  <c r="B10" i="3"/>
  <c r="P28" i="2"/>
  <c r="P27" i="2"/>
  <c r="O28" i="2"/>
  <c r="O27" i="2"/>
  <c r="M28" i="2"/>
  <c r="M27" i="2"/>
  <c r="L28" i="2"/>
  <c r="L27" i="2"/>
  <c r="P24" i="2"/>
  <c r="O24" i="2"/>
  <c r="C31" i="2"/>
  <c r="F31" i="2"/>
  <c r="G31" i="2"/>
  <c r="B31" i="2"/>
  <c r="P24" i="1"/>
  <c r="O24" i="1"/>
  <c r="M24" i="1" l="1"/>
  <c r="G32" i="1"/>
  <c r="F32" i="1"/>
  <c r="C32" i="1"/>
  <c r="B32" i="1"/>
  <c r="M26" i="7"/>
  <c r="L26" i="7"/>
  <c r="M25" i="7"/>
  <c r="L25" i="7"/>
  <c r="M24" i="7"/>
  <c r="L24" i="7"/>
  <c r="M26" i="6"/>
  <c r="L26" i="6"/>
  <c r="M25" i="6"/>
  <c r="L25" i="6"/>
  <c r="M24" i="6"/>
  <c r="L24" i="6"/>
  <c r="M26" i="3"/>
  <c r="L26" i="3"/>
  <c r="M24" i="2"/>
  <c r="L24" i="2"/>
  <c r="L24" i="1"/>
</calcChain>
</file>

<file path=xl/sharedStrings.xml><?xml version="1.0" encoding="utf-8"?>
<sst xmlns="http://schemas.openxmlformats.org/spreadsheetml/2006/main" count="351" uniqueCount="89">
  <si>
    <t>Crop</t>
  </si>
  <si>
    <t>Pollinator dependence</t>
  </si>
  <si>
    <t>Average of 2016-2020</t>
  </si>
  <si>
    <t>Time series (2000-2020)</t>
  </si>
  <si>
    <t>Year</t>
  </si>
  <si>
    <t>Tabs are divided by country using ISO 3166 codes</t>
  </si>
  <si>
    <t>In each tab there are two main Tables</t>
  </si>
  <si>
    <t>Notes</t>
  </si>
  <si>
    <t>Number of crops</t>
  </si>
  <si>
    <t>Area (ha)</t>
  </si>
  <si>
    <t>Production (t)</t>
  </si>
  <si>
    <t>Price (US$/tonne)</t>
  </si>
  <si>
    <t>If you would like to follow up on any of this, please e-mail me at the address below</t>
  </si>
  <si>
    <t>t.d.breeze@reading.ac.uk</t>
  </si>
  <si>
    <t>Change 2000-20</t>
  </si>
  <si>
    <t>Change 2010-20</t>
  </si>
  <si>
    <t>Change 2015-20</t>
  </si>
  <si>
    <t>Average of 2000-2020</t>
  </si>
  <si>
    <t>Almonds, in shell</t>
  </si>
  <si>
    <t>Apples</t>
  </si>
  <si>
    <t>Apricots</t>
  </si>
  <si>
    <t>Beans, dry</t>
  </si>
  <si>
    <t>Broad beans and horse beans, dry</t>
  </si>
  <si>
    <t>Cantaloupes and other melons</t>
  </si>
  <si>
    <t>Cherries</t>
  </si>
  <si>
    <t>Chestnuts, in shell</t>
  </si>
  <si>
    <t>Cranberries</t>
  </si>
  <si>
    <t>Cucumbers and gherkins</t>
  </si>
  <si>
    <t>Currants</t>
  </si>
  <si>
    <t>Eggplants (aubergines)</t>
  </si>
  <si>
    <t>Figs</t>
  </si>
  <si>
    <t>Lemons and limes</t>
  </si>
  <si>
    <t>Oranges</t>
  </si>
  <si>
    <t>Peaches and nectarines</t>
  </si>
  <si>
    <t>Pears</t>
  </si>
  <si>
    <t>Persimmons</t>
  </si>
  <si>
    <t>Plums and sloes</t>
  </si>
  <si>
    <t>Pumpkins, squash and gourds</t>
  </si>
  <si>
    <t>Quinces</t>
  </si>
  <si>
    <t>Raspberries</t>
  </si>
  <si>
    <t>Seed cotton, unginned</t>
  </si>
  <si>
    <t>Sour cherries</t>
  </si>
  <si>
    <t>Soya beans</t>
  </si>
  <si>
    <t>Sunflower seed</t>
  </si>
  <si>
    <t>Tangerines, mandarins, clementines</t>
  </si>
  <si>
    <t>Tomatoes</t>
  </si>
  <si>
    <t>Watermelons</t>
  </si>
  <si>
    <t>NA</t>
  </si>
  <si>
    <t>Total Value (US$)</t>
  </si>
  <si>
    <t>Value of pollination (US$)</t>
  </si>
  <si>
    <t>Total</t>
  </si>
  <si>
    <t>Number of Crop Prices</t>
  </si>
  <si>
    <t>Ratio of value</t>
  </si>
  <si>
    <t>Buckwheat</t>
  </si>
  <si>
    <t>Rape or colza seed</t>
  </si>
  <si>
    <t>Strawberries</t>
  </si>
  <si>
    <t>Anise, badian, coriander, cumin, caraway, fennel and juniper berries, raw</t>
  </si>
  <si>
    <t>Avocados</t>
  </si>
  <si>
    <t>Chillies and peppers, dry (Capsicum spp., Pimenta spp.), raw</t>
  </si>
  <si>
    <t>Coconuts, in shell</t>
  </si>
  <si>
    <t>Average 2011-20</t>
  </si>
  <si>
    <t>Average 2016-20</t>
  </si>
  <si>
    <t>Groundnuts, excluding shelled</t>
  </si>
  <si>
    <t>Mangoes, guavas and mangosteens</t>
  </si>
  <si>
    <t>Cashew nuts, in shell</t>
  </si>
  <si>
    <t>Cocoa beans</t>
  </si>
  <si>
    <t>Coffee, green</t>
  </si>
  <si>
    <t>Oil palm fruit</t>
  </si>
  <si>
    <t>Papayas</t>
  </si>
  <si>
    <t>Pigeon peas, dry</t>
  </si>
  <si>
    <t>Pomelos and grapefruits</t>
  </si>
  <si>
    <t>Sesame seed</t>
  </si>
  <si>
    <t>Nutmeg, mace, cardamoms, raw</t>
  </si>
  <si>
    <t>Broad beans and horse beans, green</t>
  </si>
  <si>
    <t>Okra</t>
  </si>
  <si>
    <t>Vanilla, raw</t>
  </si>
  <si>
    <t>Average of 2013-2017</t>
  </si>
  <si>
    <r>
      <rPr>
        <b/>
        <sz val="11"/>
        <color theme="1"/>
        <rFont val="Calibri"/>
        <family val="2"/>
        <scheme val="minor"/>
      </rPr>
      <t>Note on pollinator dependence</t>
    </r>
    <r>
      <rPr>
        <sz val="11"/>
        <color theme="1"/>
        <rFont val="Calibri"/>
        <family val="2"/>
        <scheme val="minor"/>
      </rPr>
      <t xml:space="preserve"> - Klein et al report a high and low pollinator dependence value for each category of crop dependence. I am using the median value of these as is standard for the wider literature. Many of these values are over-generalised or out of date (i.e. incorrect - e.g. Tomatoes, which should be ~0.25) but should be suitable for a general assessment. Especially interested NEAs may want to look for more accurate estimates in the literature</t>
    </r>
  </si>
  <si>
    <r>
      <t xml:space="preserve">In each tab I have also included a box called </t>
    </r>
    <r>
      <rPr>
        <b/>
        <sz val="11"/>
        <color theme="1"/>
        <rFont val="Calibri"/>
        <family val="2"/>
        <scheme val="minor"/>
      </rPr>
      <t>Notes</t>
    </r>
    <r>
      <rPr>
        <sz val="11"/>
        <color theme="1"/>
        <rFont val="Calibri"/>
        <family val="2"/>
        <scheme val="minor"/>
      </rPr>
      <t xml:space="preserve"> - these are my personal thoughts on the data presented, including any possible gaps and inconsistencies</t>
    </r>
  </si>
  <si>
    <t xml:space="preserve">Azerbaijan has some of the most complete data on pollinated crops among the NEA countries but there is little primary literature on pollination in the country. The only paper I am aware of is my own study from 2014 on the relative supply of honeybees to crop pollinator demands which found that the country has more than enough honeybee colonies to supply it's demands. This is not mnecessarially good news though as honeybee colonies may place pressure on wild bee numbers and we do not know if the honeybees are properly co-located with crops in the country. </t>
  </si>
  <si>
    <t>The significant dip in value from 2017 is because of a suddem drop in the reported area of some fruit crops, notably blumes and soles which decrease by ~30,000 only to then increase by 60,000 the next year. This is very liktley to be an error</t>
  </si>
  <si>
    <t>The low number of animal pollinated crops reported is almost certainly inaccurate and there is barely any price data at all. I would strongly advise looking at national statistics agencies or, if that does not have any information, speaking with farmers and local communities to try and build a more complete picture. Watermelon prices were reported 2011-2014 but not production, making the value of pollination impossible to estimate.</t>
  </si>
  <si>
    <t>The significant jump is value in 2017 stems from a substantial increase in both the production (~30,000 tommes) and price (&gt;$100) of Avocados</t>
  </si>
  <si>
    <t>The drop in value in 2020 is largely driven by a significant fall in melon and watermelon production</t>
  </si>
  <si>
    <t>The number of crops refers to the number for which production is reported. In each year, the areas of between 1 and 5 crops are not reported but this varies form year to year. The data are very incomplete and I suspect are missing significant amounts of local production</t>
  </si>
  <si>
    <t>The spike in value in 2016 is largely from the price of Mangoes which more than doubles and the addition of oil palm fruit to the data.</t>
  </si>
  <si>
    <r>
      <t>Important:</t>
    </r>
    <r>
      <rPr>
        <sz val="11"/>
        <color theme="1"/>
        <rFont val="Calibri"/>
        <family val="2"/>
        <scheme val="minor"/>
      </rPr>
      <t xml:space="preserve"> I would strongly advise using the value (in Millions US$) from the </t>
    </r>
    <r>
      <rPr>
        <u/>
        <sz val="11"/>
        <color theme="1"/>
        <rFont val="Calibri"/>
        <family val="2"/>
        <scheme val="minor"/>
      </rPr>
      <t>Crop Specific</t>
    </r>
    <r>
      <rPr>
        <sz val="11"/>
        <color theme="1"/>
        <rFont val="Calibri"/>
        <family val="2"/>
        <scheme val="minor"/>
      </rPr>
      <t xml:space="preserve"> table as these are based on averaged data, which can remove the influence of anomalies such as under-reproting in one year, more than the average of a certain number of years. These also assume that pollination is already optimal but this may not be the case in reality - much of our work has shown significant service deficits in orchards</t>
    </r>
  </si>
  <si>
    <r>
      <rPr>
        <b/>
        <sz val="11"/>
        <color theme="1"/>
        <rFont val="Calibri"/>
        <family val="2"/>
        <scheme val="minor"/>
      </rPr>
      <t>Crop specific</t>
    </r>
    <r>
      <rPr>
        <sz val="11"/>
        <color theme="1"/>
        <rFont val="Calibri"/>
        <family val="2"/>
        <scheme val="minor"/>
      </rPr>
      <t xml:space="preserve"> - this covers the area (ha), production (t), sale price (US$/t) and pollinator dependence of crops listed in the FAO Statistical database. Dependence values are taken from Klein et al for simplicity (see note below). An average of the last 5 years is used to control for factors such as price fluctuations, shifts in production and data anomalies. Multiplying production by price and dependence ratio gives an estimate of the economic value of pollination services. I have only included dependence data when the relevant crop price and production data is present. These values are not adjusted for inflation</t>
    </r>
  </si>
  <si>
    <r>
      <rPr>
        <b/>
        <sz val="11"/>
        <color theme="1"/>
        <rFont val="Calibri"/>
        <family val="2"/>
        <scheme val="minor"/>
      </rPr>
      <t>Time series</t>
    </r>
    <r>
      <rPr>
        <sz val="11"/>
        <color theme="1"/>
        <rFont val="Calibri"/>
        <family val="2"/>
        <scheme val="minor"/>
      </rPr>
      <t xml:space="preserve"> - this presents the total area, production and pollination value of crops in the FAO database over time. I have also included the number of crops reported in each year as gaps may emerge or be closed over time, leading to some significant shifts. Note that the average values across 2016-2020 from this table will be slightly different from the average values in the Crop specific table as the values in that table are calcualted from an average of all the production and price data as opposed to each years price data individually. These values are not adjusted for inflation.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</si>
</sst>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0"/>
  </numFmts>
  <fonts count="5"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u/>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32">
    <xf numFmtId="0" fontId="0" fillId="0" borderId="0" xfId="0"/>
    <xf numFmtId="0" fontId="0" fillId="0" borderId="0" xfId="0" applyAlignment="1">
      <alignment wrapText="1"/>
    </xf>
    <xf numFmtId="0" fontId="0" fillId="0" borderId="0" xfId="0" applyAlignment="1">
      <alignment horizontal="left"/>
    </xf>
    <xf numFmtId="0" fontId="3" fillId="0" borderId="0" xfId="2"/>
    <xf numFmtId="164" fontId="0" fillId="0" borderId="0" xfId="0" applyNumberFormat="1"/>
    <xf numFmtId="2" fontId="0" fillId="0" borderId="0" xfId="0" applyNumberFormat="1"/>
    <xf numFmtId="1" fontId="0" fillId="0" borderId="0" xfId="0" applyNumberFormat="1"/>
    <xf numFmtId="0" fontId="2" fillId="2" borderId="0" xfId="0" applyFont="1" applyFill="1"/>
    <xf numFmtId="1" fontId="2" fillId="2" borderId="0" xfId="0" applyNumberFormat="1" applyFont="1" applyFill="1"/>
    <xf numFmtId="164" fontId="2" fillId="2" borderId="0" xfId="0" applyNumberFormat="1" applyFont="1" applyFill="1"/>
    <xf numFmtId="3" fontId="0" fillId="0" borderId="0" xfId="0" applyNumberFormat="1"/>
    <xf numFmtId="9" fontId="0" fillId="0" borderId="0" xfId="0" applyNumberFormat="1"/>
    <xf numFmtId="0" fontId="0" fillId="0" borderId="0" xfId="0" applyAlignment="1">
      <alignment horizontal="left"/>
    </xf>
    <xf numFmtId="0" fontId="0" fillId="0" borderId="0" xfId="0" applyAlignment="1">
      <alignment horizontal="left" wrapText="1"/>
    </xf>
    <xf numFmtId="0" fontId="2" fillId="2" borderId="0" xfId="0" applyFont="1" applyFill="1" applyAlignment="1">
      <alignment horizontal="center"/>
    </xf>
    <xf numFmtId="0" fontId="0" fillId="0" borderId="0" xfId="0" applyAlignment="1">
      <alignment horizontal="left" vertical="top" wrapText="1"/>
    </xf>
    <xf numFmtId="0" fontId="2" fillId="0" borderId="0" xfId="0" applyFont="1" applyAlignment="1">
      <alignment horizontal="left" vertical="top" wrapText="1"/>
    </xf>
    <xf numFmtId="0" fontId="0" fillId="2" borderId="0" xfId="0" applyFill="1"/>
    <xf numFmtId="1" fontId="0" fillId="2" borderId="0" xfId="0" applyNumberFormat="1" applyFill="1"/>
    <xf numFmtId="164" fontId="0" fillId="2" borderId="0" xfId="0" applyNumberFormat="1" applyFill="1"/>
    <xf numFmtId="0" fontId="2" fillId="0" borderId="0" xfId="0" applyFont="1" applyFill="1" applyAlignment="1">
      <alignment horizontal="center"/>
    </xf>
    <xf numFmtId="0" fontId="2" fillId="0" borderId="0" xfId="0" applyFont="1" applyFill="1"/>
    <xf numFmtId="0" fontId="0" fillId="0" borderId="0" xfId="0" applyFont="1" applyFill="1" applyAlignment="1">
      <alignment horizontal="left" vertical="top" wrapText="1"/>
    </xf>
    <xf numFmtId="3" fontId="2" fillId="2" borderId="0" xfId="0" applyNumberFormat="1" applyFont="1" applyFill="1"/>
    <xf numFmtId="0" fontId="2" fillId="2" borderId="0" xfId="0" applyFont="1" applyFill="1" applyAlignment="1">
      <alignment horizontal="left"/>
    </xf>
    <xf numFmtId="9" fontId="0" fillId="2" borderId="0" xfId="1" applyFont="1" applyFill="1"/>
    <xf numFmtId="0" fontId="0" fillId="2" borderId="0" xfId="0" applyFont="1" applyFill="1"/>
    <xf numFmtId="9" fontId="1" fillId="2" borderId="0" xfId="1" applyFont="1" applyFill="1"/>
    <xf numFmtId="164" fontId="0" fillId="2" borderId="0" xfId="0" applyNumberFormat="1" applyFont="1" applyFill="1"/>
    <xf numFmtId="3" fontId="0" fillId="2" borderId="0" xfId="0" applyNumberFormat="1" applyFont="1" applyFill="1"/>
    <xf numFmtId="3" fontId="0" fillId="2" borderId="0" xfId="0" applyNumberFormat="1" applyFill="1"/>
    <xf numFmtId="0" fontId="0" fillId="0" borderId="0" xfId="0" applyFont="1" applyAlignment="1">
      <alignment horizontal="left"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d.breeze@reading.ac.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25825-CACC-41EB-980D-BEB8F4466B54}">
  <dimension ref="A1:B14"/>
  <sheetViews>
    <sheetView tabSelected="1" workbookViewId="0">
      <selection activeCell="A9" sqref="A9:B9"/>
    </sheetView>
  </sheetViews>
  <sheetFormatPr defaultRowHeight="14.6" x14ac:dyDescent="0.4"/>
  <cols>
    <col min="1" max="1" width="4.23046875" customWidth="1"/>
    <col min="2" max="2" width="109.4609375" customWidth="1"/>
  </cols>
  <sheetData>
    <row r="1" spans="1:2" x14ac:dyDescent="0.4">
      <c r="A1" s="12" t="s">
        <v>5</v>
      </c>
      <c r="B1" s="12"/>
    </row>
    <row r="3" spans="1:2" x14ac:dyDescent="0.4">
      <c r="A3" s="12" t="s">
        <v>6</v>
      </c>
      <c r="B3" s="12"/>
    </row>
    <row r="4" spans="1:2" ht="72.900000000000006" x14ac:dyDescent="0.4">
      <c r="B4" s="1" t="s">
        <v>87</v>
      </c>
    </row>
    <row r="5" spans="1:2" ht="74.150000000000006" customHeight="1" x14ac:dyDescent="0.4">
      <c r="B5" s="1" t="s">
        <v>88</v>
      </c>
    </row>
    <row r="6" spans="1:2" x14ac:dyDescent="0.4">
      <c r="B6" s="1"/>
    </row>
    <row r="7" spans="1:2" ht="60.45" customHeight="1" x14ac:dyDescent="0.4">
      <c r="A7" s="13" t="s">
        <v>77</v>
      </c>
      <c r="B7" s="13"/>
    </row>
    <row r="9" spans="1:2" ht="30.45" customHeight="1" x14ac:dyDescent="0.4">
      <c r="A9" s="13" t="s">
        <v>78</v>
      </c>
      <c r="B9" s="13"/>
    </row>
    <row r="11" spans="1:2" ht="58.3" customHeight="1" x14ac:dyDescent="0.4">
      <c r="A11" s="16" t="s">
        <v>86</v>
      </c>
      <c r="B11" s="16"/>
    </row>
    <row r="13" spans="1:2" x14ac:dyDescent="0.4">
      <c r="A13" t="s">
        <v>12</v>
      </c>
    </row>
    <row r="14" spans="1:2" x14ac:dyDescent="0.4">
      <c r="B14" s="3" t="s">
        <v>13</v>
      </c>
    </row>
  </sheetData>
  <mergeCells count="5">
    <mergeCell ref="A3:B3"/>
    <mergeCell ref="A1:B1"/>
    <mergeCell ref="A9:B9"/>
    <mergeCell ref="A7:B7"/>
    <mergeCell ref="A11:B11"/>
  </mergeCells>
  <hyperlinks>
    <hyperlink ref="B14" r:id="rId1" xr:uid="{FC70FB9C-BDA9-4541-ADDE-9EB7CBF4AF6A}"/>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3C4F7-F000-4813-A18E-683664798748}">
  <dimension ref="A1:S32"/>
  <sheetViews>
    <sheetView topLeftCell="J1" workbookViewId="0">
      <selection activeCell="S2" sqref="S1:S12"/>
    </sheetView>
  </sheetViews>
  <sheetFormatPr defaultRowHeight="14.6" x14ac:dyDescent="0.4"/>
  <cols>
    <col min="1" max="1" width="30.61328125" bestFit="1" customWidth="1"/>
    <col min="3" max="3" width="12.23046875" bestFit="1" customWidth="1"/>
    <col min="4" max="4" width="15.53515625" bestFit="1" customWidth="1"/>
    <col min="5" max="5" width="19.61328125" bestFit="1" customWidth="1"/>
    <col min="6" max="6" width="15.23046875" bestFit="1" customWidth="1"/>
    <col min="7" max="7" width="22.23046875" bestFit="1" customWidth="1"/>
    <col min="10" max="10" width="4.84375" customWidth="1"/>
    <col min="11" max="11" width="14.921875" bestFit="1" customWidth="1"/>
    <col min="12" max="12" width="8.53515625" bestFit="1" customWidth="1"/>
    <col min="13" max="13" width="12.23046875" bestFit="1" customWidth="1"/>
    <col min="14" max="14" width="19.53515625" bestFit="1" customWidth="1"/>
    <col min="15" max="15" width="15.23046875" bestFit="1" customWidth="1"/>
    <col min="16" max="16" width="22.23046875" bestFit="1" customWidth="1"/>
    <col min="19" max="19" width="48.23046875" customWidth="1"/>
  </cols>
  <sheetData>
    <row r="1" spans="1:19" x14ac:dyDescent="0.4">
      <c r="A1" s="14" t="s">
        <v>2</v>
      </c>
      <c r="B1" s="14"/>
      <c r="C1" s="14"/>
      <c r="D1" s="14"/>
      <c r="E1" s="14"/>
      <c r="F1" s="14"/>
      <c r="G1" s="14"/>
      <c r="J1" s="14" t="s">
        <v>3</v>
      </c>
      <c r="K1" s="14"/>
      <c r="L1" s="14"/>
      <c r="M1" s="14"/>
      <c r="N1" s="14"/>
      <c r="O1" s="14"/>
      <c r="P1" s="14"/>
      <c r="Q1" s="14"/>
      <c r="S1" s="7" t="s">
        <v>7</v>
      </c>
    </row>
    <row r="2" spans="1:19" x14ac:dyDescent="0.4">
      <c r="A2" s="7" t="s">
        <v>0</v>
      </c>
      <c r="B2" s="7" t="s">
        <v>9</v>
      </c>
      <c r="C2" s="7" t="s">
        <v>10</v>
      </c>
      <c r="D2" s="7" t="s">
        <v>11</v>
      </c>
      <c r="E2" s="7" t="s">
        <v>1</v>
      </c>
      <c r="F2" s="7" t="s">
        <v>48</v>
      </c>
      <c r="G2" s="7" t="s">
        <v>49</v>
      </c>
      <c r="J2" s="7" t="s">
        <v>4</v>
      </c>
      <c r="K2" s="7" t="s">
        <v>8</v>
      </c>
      <c r="L2" s="7" t="s">
        <v>9</v>
      </c>
      <c r="M2" s="7" t="s">
        <v>10</v>
      </c>
      <c r="N2" s="7" t="s">
        <v>51</v>
      </c>
      <c r="O2" s="7" t="s">
        <v>48</v>
      </c>
      <c r="P2" s="7" t="s">
        <v>49</v>
      </c>
      <c r="Q2" s="7" t="s">
        <v>52</v>
      </c>
      <c r="S2" s="22" t="s">
        <v>79</v>
      </c>
    </row>
    <row r="3" spans="1:19" x14ac:dyDescent="0.4">
      <c r="A3" t="s">
        <v>18</v>
      </c>
      <c r="B3" s="10">
        <v>548</v>
      </c>
      <c r="C3" s="10">
        <v>1113.8</v>
      </c>
      <c r="D3" s="5">
        <v>1136.02</v>
      </c>
      <c r="E3">
        <v>0.65</v>
      </c>
      <c r="F3" s="4">
        <v>1265299.0759999999</v>
      </c>
      <c r="G3" s="4">
        <v>822444.39939999999</v>
      </c>
      <c r="J3" s="2">
        <v>2000</v>
      </c>
      <c r="K3">
        <v>29</v>
      </c>
      <c r="L3" s="10">
        <v>213788</v>
      </c>
      <c r="M3" s="10">
        <v>1178137</v>
      </c>
      <c r="N3" s="10">
        <v>8</v>
      </c>
      <c r="O3" s="4">
        <v>65192251.999999993</v>
      </c>
      <c r="P3" s="4">
        <v>25653034.68</v>
      </c>
      <c r="Q3" s="11">
        <v>0.39349821325393092</v>
      </c>
      <c r="R3" s="11"/>
      <c r="S3" s="22"/>
    </row>
    <row r="4" spans="1:19" x14ac:dyDescent="0.4">
      <c r="A4" t="s">
        <v>19</v>
      </c>
      <c r="B4" s="10">
        <v>28732.6</v>
      </c>
      <c r="C4" s="10">
        <v>280138.8</v>
      </c>
      <c r="D4" s="5">
        <v>239.07999999999998</v>
      </c>
      <c r="E4">
        <v>0.65</v>
      </c>
      <c r="F4" s="4">
        <v>66975584.30399999</v>
      </c>
      <c r="G4" s="4">
        <v>43534129.797599994</v>
      </c>
      <c r="J4" s="2">
        <v>2001</v>
      </c>
      <c r="K4">
        <v>29</v>
      </c>
      <c r="L4" s="10">
        <v>215597</v>
      </c>
      <c r="M4" s="10">
        <v>1321336</v>
      </c>
      <c r="N4" s="10">
        <v>15</v>
      </c>
      <c r="O4" s="4">
        <v>132401735.40000001</v>
      </c>
      <c r="P4" s="4">
        <v>67133557.510000005</v>
      </c>
      <c r="Q4" s="11">
        <v>0.50704439263716783</v>
      </c>
      <c r="R4" s="11"/>
      <c r="S4" s="22"/>
    </row>
    <row r="5" spans="1:19" x14ac:dyDescent="0.4">
      <c r="A5" t="s">
        <v>20</v>
      </c>
      <c r="B5" s="10">
        <v>3154.6</v>
      </c>
      <c r="C5" s="10">
        <v>27820.400000000001</v>
      </c>
      <c r="D5" s="5">
        <v>627.1</v>
      </c>
      <c r="E5">
        <v>0.65</v>
      </c>
      <c r="F5" s="4">
        <v>17446172.84</v>
      </c>
      <c r="G5" s="4">
        <v>11340012.346000001</v>
      </c>
      <c r="J5" s="2">
        <v>2002</v>
      </c>
      <c r="K5">
        <v>29</v>
      </c>
      <c r="L5" s="10">
        <v>194303</v>
      </c>
      <c r="M5" s="10">
        <v>1396639</v>
      </c>
      <c r="N5" s="10">
        <v>15</v>
      </c>
      <c r="O5" s="4">
        <v>145681173.80000001</v>
      </c>
      <c r="P5" s="4">
        <v>74718389.460000008</v>
      </c>
      <c r="Q5" s="11">
        <v>0.51288980937631623</v>
      </c>
      <c r="R5" s="11"/>
      <c r="S5" s="22"/>
    </row>
    <row r="6" spans="1:19" x14ac:dyDescent="0.4">
      <c r="A6" t="s">
        <v>21</v>
      </c>
      <c r="B6" s="10">
        <v>3943.6</v>
      </c>
      <c r="C6" s="10">
        <v>9121</v>
      </c>
      <c r="D6" s="5">
        <v>957.2</v>
      </c>
      <c r="E6">
        <v>0.05</v>
      </c>
      <c r="F6" s="4">
        <v>8730621.2000000011</v>
      </c>
      <c r="G6" s="4">
        <v>436531.06000000006</v>
      </c>
      <c r="J6" s="2">
        <v>2003</v>
      </c>
      <c r="K6">
        <v>29</v>
      </c>
      <c r="L6" s="10">
        <v>206767</v>
      </c>
      <c r="M6" s="10">
        <v>1531678</v>
      </c>
      <c r="N6" s="10">
        <v>16</v>
      </c>
      <c r="O6" s="4">
        <v>196832684.5</v>
      </c>
      <c r="P6" s="4">
        <v>109306512.765</v>
      </c>
      <c r="Q6" s="11">
        <v>0.55532704358863738</v>
      </c>
      <c r="R6" s="11"/>
      <c r="S6" s="22"/>
    </row>
    <row r="7" spans="1:19" x14ac:dyDescent="0.4">
      <c r="A7" t="s">
        <v>22</v>
      </c>
      <c r="B7" s="10">
        <v>71.8</v>
      </c>
      <c r="C7" s="10">
        <v>153.80000000000001</v>
      </c>
      <c r="D7" s="5">
        <v>494.77999999999992</v>
      </c>
      <c r="E7">
        <v>0.25</v>
      </c>
      <c r="F7" s="4">
        <v>76097.16399999999</v>
      </c>
      <c r="G7" s="4">
        <v>19024.290999999997</v>
      </c>
      <c r="J7" s="2">
        <v>2004</v>
      </c>
      <c r="K7">
        <v>29</v>
      </c>
      <c r="L7" s="10">
        <v>217673</v>
      </c>
      <c r="M7" s="10">
        <v>1478763</v>
      </c>
      <c r="N7" s="10">
        <v>21</v>
      </c>
      <c r="O7" s="4">
        <v>201394689.90000004</v>
      </c>
      <c r="P7" s="4">
        <v>97493168.605000004</v>
      </c>
      <c r="Q7" s="11">
        <v>0.484090065400478</v>
      </c>
      <c r="R7" s="11"/>
      <c r="S7" s="22"/>
    </row>
    <row r="8" spans="1:19" x14ac:dyDescent="0.4">
      <c r="A8" t="s">
        <v>23</v>
      </c>
      <c r="B8" s="10">
        <v>6482.4</v>
      </c>
      <c r="C8" s="10">
        <v>100057.2</v>
      </c>
      <c r="D8" s="5">
        <v>170.11999999999998</v>
      </c>
      <c r="E8">
        <v>0.95</v>
      </c>
      <c r="F8" s="4">
        <v>17021730.863999996</v>
      </c>
      <c r="G8" s="4">
        <v>16170644.320799995</v>
      </c>
      <c r="J8" s="2">
        <v>2005</v>
      </c>
      <c r="K8">
        <v>29</v>
      </c>
      <c r="L8" s="10">
        <v>262502</v>
      </c>
      <c r="M8" s="10">
        <v>1800532</v>
      </c>
      <c r="N8" s="10">
        <v>23</v>
      </c>
      <c r="O8" s="4">
        <v>289191592.40000004</v>
      </c>
      <c r="P8" s="4">
        <v>146952901.88999999</v>
      </c>
      <c r="Q8" s="11">
        <v>0.5081506715684172</v>
      </c>
      <c r="R8" s="11"/>
      <c r="S8" s="22"/>
    </row>
    <row r="9" spans="1:19" x14ac:dyDescent="0.4">
      <c r="A9" t="s">
        <v>24</v>
      </c>
      <c r="B9" s="10">
        <v>1924</v>
      </c>
      <c r="C9" s="10">
        <v>10729.6</v>
      </c>
      <c r="D9" s="5">
        <v>584.26</v>
      </c>
      <c r="E9">
        <v>0.65</v>
      </c>
      <c r="F9" s="4">
        <v>6268876.0959999999</v>
      </c>
      <c r="G9" s="4">
        <v>4074769.4624000001</v>
      </c>
      <c r="J9" s="2">
        <v>2006</v>
      </c>
      <c r="K9">
        <v>29</v>
      </c>
      <c r="L9" s="10">
        <v>251589</v>
      </c>
      <c r="M9" s="10">
        <v>1801311</v>
      </c>
      <c r="N9" s="10">
        <v>25</v>
      </c>
      <c r="O9" s="4">
        <v>551923335.79999995</v>
      </c>
      <c r="P9" s="4">
        <v>271313349.47000003</v>
      </c>
      <c r="Q9" s="11">
        <v>0.49157796358934103</v>
      </c>
      <c r="R9" s="11"/>
      <c r="S9" s="22"/>
    </row>
    <row r="10" spans="1:19" x14ac:dyDescent="0.4">
      <c r="A10" t="s">
        <v>25</v>
      </c>
      <c r="B10" s="10">
        <v>304.8</v>
      </c>
      <c r="C10" s="10">
        <v>642.79999999999995</v>
      </c>
      <c r="D10" s="5">
        <v>1545.02</v>
      </c>
      <c r="E10">
        <v>0.25</v>
      </c>
      <c r="F10" s="4">
        <v>993138.85599999991</v>
      </c>
      <c r="G10" s="4">
        <v>248284.71399999998</v>
      </c>
      <c r="J10" s="2">
        <v>2007</v>
      </c>
      <c r="K10">
        <v>29</v>
      </c>
      <c r="L10" s="10">
        <v>233061</v>
      </c>
      <c r="M10" s="10">
        <v>1861438</v>
      </c>
      <c r="N10" s="10">
        <v>25</v>
      </c>
      <c r="O10" s="4">
        <v>761225695.10000002</v>
      </c>
      <c r="P10" s="4">
        <v>300555836.435</v>
      </c>
      <c r="Q10" s="11">
        <v>0.39483143878310212</v>
      </c>
      <c r="R10" s="11"/>
      <c r="S10" s="22"/>
    </row>
    <row r="11" spans="1:19" x14ac:dyDescent="0.4">
      <c r="A11" t="s">
        <v>26</v>
      </c>
      <c r="B11" s="10">
        <v>620.20000000000005</v>
      </c>
      <c r="C11" s="10">
        <v>2836.6</v>
      </c>
      <c r="J11" s="2">
        <v>2008</v>
      </c>
      <c r="K11">
        <v>29</v>
      </c>
      <c r="L11" s="10">
        <v>197744</v>
      </c>
      <c r="M11" s="10">
        <v>1785298</v>
      </c>
      <c r="N11" s="10">
        <v>24</v>
      </c>
      <c r="O11" s="4">
        <v>856846316.29999995</v>
      </c>
      <c r="P11" s="4">
        <v>363327080.995</v>
      </c>
      <c r="Q11" s="11">
        <v>0.42402829315285467</v>
      </c>
      <c r="R11" s="11"/>
      <c r="S11" s="22"/>
    </row>
    <row r="12" spans="1:19" x14ac:dyDescent="0.4">
      <c r="A12" t="s">
        <v>27</v>
      </c>
      <c r="B12" s="10">
        <v>11752.2</v>
      </c>
      <c r="C12" s="10">
        <v>227671.2</v>
      </c>
      <c r="D12">
        <v>376.7</v>
      </c>
      <c r="E12">
        <v>0.65</v>
      </c>
      <c r="F12" s="4">
        <v>85763741.040000007</v>
      </c>
      <c r="G12" s="4">
        <v>55746431.676000006</v>
      </c>
      <c r="J12" s="2">
        <v>2009</v>
      </c>
      <c r="K12">
        <v>29</v>
      </c>
      <c r="L12" s="10">
        <v>170731</v>
      </c>
      <c r="M12" s="10">
        <v>1763585</v>
      </c>
      <c r="N12" s="10">
        <v>24</v>
      </c>
      <c r="O12" s="4">
        <v>911904938.50000012</v>
      </c>
      <c r="P12" s="4">
        <v>381422340.36499995</v>
      </c>
      <c r="Q12" s="11">
        <v>0.41826984838178932</v>
      </c>
      <c r="R12" s="11"/>
      <c r="S12" s="22"/>
    </row>
    <row r="13" spans="1:19" x14ac:dyDescent="0.4">
      <c r="A13" t="s">
        <v>28</v>
      </c>
      <c r="B13" s="10">
        <v>527.6</v>
      </c>
      <c r="C13" s="10">
        <v>2232.4</v>
      </c>
      <c r="D13" s="5">
        <v>703.9</v>
      </c>
      <c r="E13">
        <v>0.25</v>
      </c>
      <c r="F13" s="4">
        <v>1571386.36</v>
      </c>
      <c r="G13" s="4">
        <v>392846.59</v>
      </c>
      <c r="J13" s="2">
        <v>2010</v>
      </c>
      <c r="K13">
        <v>29</v>
      </c>
      <c r="L13" s="10">
        <v>184801</v>
      </c>
      <c r="M13" s="10">
        <v>1823062</v>
      </c>
      <c r="N13" s="10">
        <v>26</v>
      </c>
      <c r="O13" s="4">
        <v>1218746760.3</v>
      </c>
      <c r="P13" s="4">
        <v>502456338.005</v>
      </c>
      <c r="Q13" s="11">
        <v>0.41227296299135852</v>
      </c>
      <c r="R13" s="11"/>
    </row>
    <row r="14" spans="1:19" x14ac:dyDescent="0.4">
      <c r="A14" t="s">
        <v>29</v>
      </c>
      <c r="B14" s="10">
        <v>4629.3999999999996</v>
      </c>
      <c r="C14" s="10">
        <v>81527.600000000006</v>
      </c>
      <c r="D14" s="5">
        <v>229.62000000000003</v>
      </c>
      <c r="E14">
        <v>0.25</v>
      </c>
      <c r="F14" s="4">
        <v>18720367.512000006</v>
      </c>
      <c r="G14" s="4">
        <v>4680091.8780000014</v>
      </c>
      <c r="J14" s="2">
        <v>2011</v>
      </c>
      <c r="K14">
        <v>29</v>
      </c>
      <c r="L14" s="10">
        <v>203306</v>
      </c>
      <c r="M14" s="10">
        <v>1932692</v>
      </c>
      <c r="N14" s="10">
        <v>26</v>
      </c>
      <c r="O14" s="4">
        <v>1187934004.0999999</v>
      </c>
      <c r="P14" s="4">
        <v>460585017.63499999</v>
      </c>
      <c r="Q14" s="11">
        <v>0.38771936491871656</v>
      </c>
      <c r="R14" s="11"/>
    </row>
    <row r="15" spans="1:19" x14ac:dyDescent="0.4">
      <c r="A15" t="s">
        <v>30</v>
      </c>
      <c r="B15" s="10">
        <v>1847.8</v>
      </c>
      <c r="C15" s="10">
        <v>10727.6</v>
      </c>
      <c r="D15" s="5">
        <v>381.6</v>
      </c>
      <c r="E15">
        <v>0.25</v>
      </c>
      <c r="F15" s="4">
        <v>4093652.1600000006</v>
      </c>
      <c r="G15" s="4">
        <v>1023413.0400000002</v>
      </c>
      <c r="J15" s="2">
        <v>2012</v>
      </c>
      <c r="K15">
        <v>29</v>
      </c>
      <c r="L15" s="10">
        <v>185386</v>
      </c>
      <c r="M15" s="10">
        <v>1900871</v>
      </c>
      <c r="N15" s="10">
        <v>27</v>
      </c>
      <c r="O15" s="4">
        <v>1254680681.4000001</v>
      </c>
      <c r="P15" s="4">
        <v>440336824.55000001</v>
      </c>
      <c r="Q15" s="11">
        <v>0.35095529171507012</v>
      </c>
      <c r="R15" s="11"/>
    </row>
    <row r="16" spans="1:19" x14ac:dyDescent="0.4">
      <c r="A16" t="s">
        <v>31</v>
      </c>
      <c r="B16" s="10">
        <v>440.6</v>
      </c>
      <c r="C16" s="10">
        <v>4707.3999999999996</v>
      </c>
      <c r="D16" s="5">
        <v>906.6</v>
      </c>
      <c r="E16">
        <v>0.05</v>
      </c>
      <c r="F16" s="4">
        <v>4267728.84</v>
      </c>
      <c r="G16" s="4">
        <v>213386.44200000001</v>
      </c>
      <c r="J16" s="2">
        <v>2013</v>
      </c>
      <c r="K16">
        <v>29</v>
      </c>
      <c r="L16" s="10">
        <v>177982</v>
      </c>
      <c r="M16" s="10">
        <v>1962259</v>
      </c>
      <c r="N16" s="10">
        <v>27</v>
      </c>
      <c r="O16" s="4">
        <v>1453605413.7999997</v>
      </c>
      <c r="P16" s="4">
        <v>565790904.21000004</v>
      </c>
      <c r="Q16" s="11">
        <v>0.38923279924427051</v>
      </c>
      <c r="R16" s="11"/>
    </row>
    <row r="17" spans="1:18" x14ac:dyDescent="0.4">
      <c r="A17" t="s">
        <v>32</v>
      </c>
      <c r="B17" s="10">
        <v>248.8</v>
      </c>
      <c r="C17" s="10">
        <v>3303</v>
      </c>
      <c r="D17" s="5">
        <v>489.76000000000005</v>
      </c>
      <c r="E17">
        <v>0.05</v>
      </c>
      <c r="F17" s="4">
        <v>1617677.2800000003</v>
      </c>
      <c r="G17" s="4">
        <v>80883.864000000016</v>
      </c>
      <c r="J17" s="2">
        <v>2014</v>
      </c>
      <c r="K17">
        <v>29</v>
      </c>
      <c r="L17" s="10">
        <v>180759</v>
      </c>
      <c r="M17" s="10">
        <v>1938278</v>
      </c>
      <c r="N17" s="10">
        <v>27</v>
      </c>
      <c r="O17" s="4">
        <v>1300805130.3</v>
      </c>
      <c r="P17" s="4">
        <v>506956747.36500001</v>
      </c>
      <c r="Q17" s="11">
        <v>0.38972535974553113</v>
      </c>
      <c r="R17" s="11"/>
    </row>
    <row r="18" spans="1:18" x14ac:dyDescent="0.4">
      <c r="A18" t="s">
        <v>33</v>
      </c>
      <c r="B18" s="10">
        <v>4752</v>
      </c>
      <c r="C18" s="10">
        <v>26136.400000000001</v>
      </c>
      <c r="D18" s="5">
        <v>469.71999999999997</v>
      </c>
      <c r="E18">
        <v>0.65</v>
      </c>
      <c r="F18" s="4">
        <v>12276789.808</v>
      </c>
      <c r="G18" s="4">
        <v>7979913.3752000006</v>
      </c>
      <c r="J18" s="2">
        <v>2015</v>
      </c>
      <c r="K18">
        <v>29</v>
      </c>
      <c r="L18" s="10">
        <v>179267</v>
      </c>
      <c r="M18" s="10">
        <v>2060755</v>
      </c>
      <c r="N18" s="10">
        <v>27</v>
      </c>
      <c r="O18" s="4">
        <v>974955917.89999998</v>
      </c>
      <c r="P18" s="4">
        <v>384772051.78499997</v>
      </c>
      <c r="Q18" s="11">
        <v>0.39465584517275126</v>
      </c>
      <c r="R18" s="11"/>
    </row>
    <row r="19" spans="1:18" x14ac:dyDescent="0.4">
      <c r="A19" t="s">
        <v>34</v>
      </c>
      <c r="B19" s="10">
        <v>5202.3999999999996</v>
      </c>
      <c r="C19" s="10">
        <v>51848.2</v>
      </c>
      <c r="D19" s="5">
        <v>440.7</v>
      </c>
      <c r="E19">
        <v>0.65</v>
      </c>
      <c r="F19" s="4">
        <v>22849501.739999998</v>
      </c>
      <c r="G19" s="4">
        <v>14852176.130999999</v>
      </c>
      <c r="J19" s="2">
        <v>2016</v>
      </c>
      <c r="K19">
        <v>29</v>
      </c>
      <c r="L19" s="10">
        <v>206378</v>
      </c>
      <c r="M19" s="10">
        <v>2080074</v>
      </c>
      <c r="N19" s="10">
        <v>27</v>
      </c>
      <c r="O19" s="4">
        <v>632268282.19999993</v>
      </c>
      <c r="P19" s="4">
        <v>251354183.19999996</v>
      </c>
      <c r="Q19" s="11">
        <v>0.39754355908128769</v>
      </c>
      <c r="R19" s="11"/>
    </row>
    <row r="20" spans="1:18" x14ac:dyDescent="0.4">
      <c r="A20" t="s">
        <v>35</v>
      </c>
      <c r="B20" s="10">
        <v>10435.799999999999</v>
      </c>
      <c r="C20" s="10">
        <v>162521.60000000001</v>
      </c>
      <c r="D20" s="5">
        <v>222.48000000000002</v>
      </c>
      <c r="E20">
        <v>0.05</v>
      </c>
      <c r="F20" s="4">
        <v>36157805.568000004</v>
      </c>
      <c r="G20" s="4">
        <v>1807890.2784000002</v>
      </c>
      <c r="J20" s="2">
        <v>2017</v>
      </c>
      <c r="K20">
        <v>29</v>
      </c>
      <c r="L20" s="10">
        <v>291989</v>
      </c>
      <c r="M20" s="10">
        <v>2340591</v>
      </c>
      <c r="N20" s="10">
        <v>27</v>
      </c>
      <c r="O20" s="4">
        <v>772057073.79999995</v>
      </c>
      <c r="P20" s="4">
        <v>261525891.89999998</v>
      </c>
      <c r="Q20" s="11">
        <v>0.3387390657698291</v>
      </c>
      <c r="R20" s="11"/>
    </row>
    <row r="21" spans="1:18" x14ac:dyDescent="0.4">
      <c r="A21" t="s">
        <v>36</v>
      </c>
      <c r="B21" s="10">
        <v>4510</v>
      </c>
      <c r="C21" s="10">
        <v>34578.400000000001</v>
      </c>
      <c r="D21" s="5">
        <v>203.38</v>
      </c>
      <c r="E21">
        <v>0.65</v>
      </c>
      <c r="F21" s="4">
        <v>7032554.9920000006</v>
      </c>
      <c r="G21" s="4">
        <v>4571160.7448000005</v>
      </c>
      <c r="J21" s="2">
        <v>2018</v>
      </c>
      <c r="K21">
        <v>29</v>
      </c>
      <c r="L21" s="10">
        <v>281902</v>
      </c>
      <c r="M21" s="10">
        <v>2347515</v>
      </c>
      <c r="N21" s="10">
        <v>27</v>
      </c>
      <c r="O21" s="4">
        <v>758244990.60000002</v>
      </c>
      <c r="P21" s="4">
        <v>250532879.18999994</v>
      </c>
      <c r="Q21" s="11">
        <v>0.33041151909457789</v>
      </c>
      <c r="R21" s="11"/>
    </row>
    <row r="22" spans="1:18" x14ac:dyDescent="0.4">
      <c r="A22" t="s">
        <v>37</v>
      </c>
      <c r="B22" s="10">
        <v>1310</v>
      </c>
      <c r="C22" s="10">
        <v>28865.599999999999</v>
      </c>
      <c r="D22" s="5">
        <v>160.50000000000003</v>
      </c>
      <c r="E22">
        <v>0.95</v>
      </c>
      <c r="F22" s="4">
        <v>4632928.8000000007</v>
      </c>
      <c r="G22" s="4">
        <v>4401282.3600000003</v>
      </c>
      <c r="J22" s="2">
        <v>2019</v>
      </c>
      <c r="K22">
        <v>29</v>
      </c>
      <c r="L22" s="10">
        <v>255508</v>
      </c>
      <c r="M22" s="10">
        <v>2630972</v>
      </c>
      <c r="N22" s="10">
        <v>27</v>
      </c>
      <c r="O22" s="4">
        <v>907131400.00000012</v>
      </c>
      <c r="P22" s="4">
        <v>288628492.27000004</v>
      </c>
      <c r="Q22" s="11">
        <v>0.31817715963751225</v>
      </c>
      <c r="R22" s="11"/>
    </row>
    <row r="23" spans="1:18" x14ac:dyDescent="0.4">
      <c r="A23" t="s">
        <v>38</v>
      </c>
      <c r="B23" s="10">
        <v>3745.4</v>
      </c>
      <c r="C23" s="10">
        <v>33756.800000000003</v>
      </c>
      <c r="D23" s="5">
        <v>451.7</v>
      </c>
      <c r="E23">
        <v>0.65</v>
      </c>
      <c r="F23" s="4">
        <v>15247946.560000001</v>
      </c>
      <c r="G23" s="4">
        <v>9911165.2640000004</v>
      </c>
      <c r="J23" s="2">
        <v>2020</v>
      </c>
      <c r="K23">
        <v>29</v>
      </c>
      <c r="L23" s="10">
        <v>250183</v>
      </c>
      <c r="M23" s="10">
        <v>2746106</v>
      </c>
      <c r="N23" s="10">
        <v>27</v>
      </c>
      <c r="O23" s="4">
        <v>1078390726.9000001</v>
      </c>
      <c r="P23" s="4">
        <v>324486259.815</v>
      </c>
      <c r="Q23" s="11">
        <v>0.30089859984959777</v>
      </c>
      <c r="R23" s="11"/>
    </row>
    <row r="24" spans="1:18" x14ac:dyDescent="0.4">
      <c r="A24" t="s">
        <v>39</v>
      </c>
      <c r="B24" s="10">
        <v>2673.4</v>
      </c>
      <c r="C24" s="10">
        <v>11685.2</v>
      </c>
      <c r="D24" s="5">
        <v>868.18</v>
      </c>
      <c r="E24">
        <v>0.65</v>
      </c>
      <c r="F24" s="4">
        <v>10144856.936000001</v>
      </c>
      <c r="G24" s="4">
        <v>6594157.0084000006</v>
      </c>
      <c r="K24" s="17" t="s">
        <v>14</v>
      </c>
      <c r="L24" s="25">
        <f>(L23-L3)/L3</f>
        <v>0.17023874118285404</v>
      </c>
      <c r="M24" s="25">
        <f>(M23-M3)/M3</f>
        <v>1.3308885129658097</v>
      </c>
      <c r="N24" s="25"/>
      <c r="O24" s="25">
        <f t="shared" ref="O24:P24" si="0">(O23-O3)/O3</f>
        <v>15.541700797511952</v>
      </c>
      <c r="P24" s="25">
        <f t="shared" si="0"/>
        <v>11.649039923061453</v>
      </c>
      <c r="Q24" s="17"/>
    </row>
    <row r="25" spans="1:18" x14ac:dyDescent="0.4">
      <c r="A25" t="s">
        <v>40</v>
      </c>
      <c r="B25" s="10">
        <v>103913.4</v>
      </c>
      <c r="C25" s="10">
        <v>232526</v>
      </c>
      <c r="D25" s="5">
        <v>294.38</v>
      </c>
      <c r="E25">
        <v>0.25</v>
      </c>
      <c r="F25" s="4">
        <v>68451003.879999995</v>
      </c>
      <c r="G25" s="4">
        <v>17112750.969999999</v>
      </c>
      <c r="K25" s="17" t="s">
        <v>15</v>
      </c>
      <c r="L25" s="25">
        <f>(L23-L13)/L13</f>
        <v>0.35379678681392418</v>
      </c>
      <c r="M25" s="25">
        <f>(M23-M13)/M13</f>
        <v>0.506315199373362</v>
      </c>
      <c r="N25" s="25"/>
      <c r="O25" s="25">
        <f t="shared" ref="O25:P25" si="1">(O23-O13)/O13</f>
        <v>-0.11516423097235606</v>
      </c>
      <c r="P25" s="25">
        <f t="shared" si="1"/>
        <v>-0.35420008611420678</v>
      </c>
      <c r="Q25" s="17"/>
    </row>
    <row r="26" spans="1:18" x14ac:dyDescent="0.4">
      <c r="A26" t="s">
        <v>41</v>
      </c>
      <c r="B26" s="10">
        <v>4690.6000000000004</v>
      </c>
      <c r="C26" s="10">
        <v>38991.800000000003</v>
      </c>
      <c r="D26" s="5">
        <v>585.81999999999994</v>
      </c>
      <c r="E26">
        <v>0.65</v>
      </c>
      <c r="F26" s="4">
        <v>22842176.276000001</v>
      </c>
      <c r="G26" s="4">
        <v>14847414.579400001</v>
      </c>
      <c r="K26" s="17" t="s">
        <v>16</v>
      </c>
      <c r="L26" s="25">
        <f>(L23-L18)/L18</f>
        <v>0.39558870288452419</v>
      </c>
      <c r="M26" s="25">
        <f>(M23-M18)/M18</f>
        <v>0.33257277065929719</v>
      </c>
      <c r="N26" s="25"/>
      <c r="O26" s="25">
        <f t="shared" ref="O26:P26" si="2">(O23-O18)/O18</f>
        <v>0.10609178025483743</v>
      </c>
      <c r="P26" s="25">
        <f t="shared" si="2"/>
        <v>-0.15667923824073898</v>
      </c>
      <c r="Q26" s="17"/>
    </row>
    <row r="27" spans="1:18" x14ac:dyDescent="0.4">
      <c r="A27" t="s">
        <v>42</v>
      </c>
      <c r="B27" s="10">
        <v>54.4</v>
      </c>
      <c r="C27" s="10">
        <v>30</v>
      </c>
      <c r="K27" s="17" t="s">
        <v>60</v>
      </c>
      <c r="L27" s="30">
        <f>AVERAGE(L14:L23)</f>
        <v>221266</v>
      </c>
      <c r="M27" s="30">
        <f>AVERAGE(M14:M23)</f>
        <v>2194011.2999999998</v>
      </c>
      <c r="N27" s="17"/>
      <c r="O27" s="19">
        <f>AVERAGE(O14:O23)</f>
        <v>1032007362.1</v>
      </c>
      <c r="P27" s="19">
        <f>AVERAGE(P14:P23)</f>
        <v>373496925.19200003</v>
      </c>
      <c r="Q27" s="25">
        <f>AVERAGE(Q14:Q23)</f>
        <v>0.35980585642291441</v>
      </c>
    </row>
    <row r="28" spans="1:18" x14ac:dyDescent="0.4">
      <c r="A28" t="s">
        <v>43</v>
      </c>
      <c r="B28" s="10">
        <v>12358.2</v>
      </c>
      <c r="C28" s="10">
        <v>25544.400000000001</v>
      </c>
      <c r="D28" s="5">
        <v>637.24</v>
      </c>
      <c r="E28">
        <v>0.25</v>
      </c>
      <c r="F28" s="4">
        <v>16277913.456</v>
      </c>
      <c r="G28" s="4">
        <v>4069478.3640000001</v>
      </c>
      <c r="K28" s="17" t="s">
        <v>61</v>
      </c>
      <c r="L28" s="30">
        <f>AVERAGE(L19:L23)</f>
        <v>257192</v>
      </c>
      <c r="M28" s="30">
        <f>AVERAGE(M19:M23)</f>
        <v>2429051.6</v>
      </c>
      <c r="N28" s="17"/>
      <c r="O28" s="19">
        <f>AVERAGE(O19:O23)</f>
        <v>829618494.70000005</v>
      </c>
      <c r="P28" s="19">
        <f>AVERAGE(P19:P23)</f>
        <v>275305541.27499998</v>
      </c>
      <c r="Q28" s="25">
        <f>AVERAGE(Q19:Q23)</f>
        <v>0.33715398068656094</v>
      </c>
    </row>
    <row r="29" spans="1:18" x14ac:dyDescent="0.4">
      <c r="A29" t="s">
        <v>44</v>
      </c>
      <c r="B29" s="10">
        <v>1624.2</v>
      </c>
      <c r="C29" s="10">
        <v>37970</v>
      </c>
      <c r="D29" s="5">
        <v>402.68</v>
      </c>
      <c r="E29">
        <v>0.05</v>
      </c>
      <c r="F29" s="4">
        <v>15289759.6</v>
      </c>
      <c r="G29" s="4">
        <v>764487.98</v>
      </c>
    </row>
    <row r="30" spans="1:18" x14ac:dyDescent="0.4">
      <c r="A30" t="s">
        <v>45</v>
      </c>
      <c r="B30" s="10">
        <v>20772.599999999999</v>
      </c>
      <c r="C30" s="10">
        <v>641768</v>
      </c>
      <c r="D30" s="5">
        <v>499.58000000000004</v>
      </c>
      <c r="E30">
        <v>0.05</v>
      </c>
      <c r="F30" s="4">
        <v>320614457.44</v>
      </c>
      <c r="G30" s="4">
        <v>16030722.872000001</v>
      </c>
    </row>
    <row r="31" spans="1:18" x14ac:dyDescent="0.4">
      <c r="A31" t="s">
        <v>46</v>
      </c>
      <c r="B31" s="10">
        <v>15921.2</v>
      </c>
      <c r="C31" s="10">
        <v>340046</v>
      </c>
      <c r="D31" s="5">
        <v>103.35999999999999</v>
      </c>
      <c r="E31">
        <v>0.95</v>
      </c>
      <c r="F31" s="4">
        <v>35147154.559999995</v>
      </c>
      <c r="G31" s="4">
        <v>33389796.831999995</v>
      </c>
    </row>
    <row r="32" spans="1:18" x14ac:dyDescent="0.4">
      <c r="A32" s="7" t="s">
        <v>50</v>
      </c>
      <c r="B32" s="23">
        <f>SUM(B3:B31)</f>
        <v>257192.00000000003</v>
      </c>
      <c r="C32" s="23">
        <f t="shared" ref="C32:G32" si="3">SUM(C3:C31)</f>
        <v>2429051.5999999996</v>
      </c>
      <c r="D32" s="8"/>
      <c r="E32" s="8"/>
      <c r="F32" s="9">
        <f>SUM(F3:F31)</f>
        <v>821776923.20799994</v>
      </c>
      <c r="G32" s="9">
        <f>SUM(G3:G31)</f>
        <v>275115290.64039999</v>
      </c>
    </row>
  </sheetData>
  <mergeCells count="3">
    <mergeCell ref="A1:G1"/>
    <mergeCell ref="J1:Q1"/>
    <mergeCell ref="S2:S12"/>
  </mergeCells>
  <pageMargins left="0.7" right="0.7" top="0.75" bottom="0.75" header="0.3" footer="0.3"/>
  <ignoredErrors>
    <ignoredError sqref="L27:Q2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0AB08-AE38-4E45-88CC-5D587C05C27C}">
  <dimension ref="A1:S35"/>
  <sheetViews>
    <sheetView workbookViewId="0">
      <selection activeCell="A13" sqref="A13"/>
    </sheetView>
  </sheetViews>
  <sheetFormatPr defaultRowHeight="14.6" x14ac:dyDescent="0.4"/>
  <cols>
    <col min="1" max="1" width="30.61328125" bestFit="1" customWidth="1"/>
    <col min="2" max="2" width="11.84375" bestFit="1" customWidth="1"/>
    <col min="3" max="3" width="12.3828125" bestFit="1" customWidth="1"/>
    <col min="4" max="4" width="15.53515625" bestFit="1" customWidth="1"/>
    <col min="5" max="5" width="19.69140625" bestFit="1" customWidth="1"/>
    <col min="6" max="6" width="15.23046875" bestFit="1" customWidth="1"/>
    <col min="7" max="7" width="22.23046875" bestFit="1" customWidth="1"/>
    <col min="9" max="10" width="4.84375" bestFit="1" customWidth="1"/>
    <col min="11" max="11" width="14.765625" bestFit="1" customWidth="1"/>
    <col min="12" max="12" width="8.53515625" bestFit="1" customWidth="1"/>
    <col min="13" max="13" width="12.3828125" bestFit="1" customWidth="1"/>
    <col min="14" max="14" width="19.61328125" bestFit="1" customWidth="1"/>
    <col min="15" max="15" width="15.23046875" bestFit="1" customWidth="1"/>
    <col min="16" max="16" width="22.23046875" bestFit="1" customWidth="1"/>
    <col min="17" max="17" width="12.3046875" bestFit="1" customWidth="1"/>
    <col min="18" max="18" width="5.61328125" bestFit="1" customWidth="1"/>
    <col min="19" max="19" width="47.69140625" customWidth="1"/>
  </cols>
  <sheetData>
    <row r="1" spans="1:19" x14ac:dyDescent="0.4">
      <c r="A1" s="14" t="s">
        <v>2</v>
      </c>
      <c r="B1" s="14"/>
      <c r="C1" s="14"/>
      <c r="D1" s="14"/>
      <c r="E1" s="14"/>
      <c r="F1" s="14"/>
      <c r="G1" s="14"/>
      <c r="J1" s="14" t="s">
        <v>3</v>
      </c>
      <c r="K1" s="14"/>
      <c r="L1" s="14"/>
      <c r="M1" s="14"/>
      <c r="N1" s="14"/>
      <c r="O1" s="14"/>
      <c r="P1" s="14"/>
      <c r="Q1" s="14"/>
      <c r="S1" s="7" t="s">
        <v>7</v>
      </c>
    </row>
    <row r="2" spans="1:19" x14ac:dyDescent="0.4">
      <c r="A2" s="7" t="s">
        <v>0</v>
      </c>
      <c r="B2" s="7" t="s">
        <v>9</v>
      </c>
      <c r="C2" s="7" t="s">
        <v>10</v>
      </c>
      <c r="D2" s="7" t="s">
        <v>11</v>
      </c>
      <c r="E2" s="7" t="s">
        <v>1</v>
      </c>
      <c r="F2" s="7" t="s">
        <v>48</v>
      </c>
      <c r="G2" s="7" t="s">
        <v>49</v>
      </c>
      <c r="J2" s="7" t="s">
        <v>4</v>
      </c>
      <c r="K2" s="7" t="s">
        <v>8</v>
      </c>
      <c r="L2" s="7" t="s">
        <v>9</v>
      </c>
      <c r="M2" s="7" t="s">
        <v>10</v>
      </c>
      <c r="N2" s="7" t="s">
        <v>51</v>
      </c>
      <c r="O2" s="7" t="s">
        <v>48</v>
      </c>
      <c r="P2" s="7" t="s">
        <v>49</v>
      </c>
      <c r="Q2" s="7" t="s">
        <v>52</v>
      </c>
      <c r="S2" s="22" t="s">
        <v>80</v>
      </c>
    </row>
    <row r="3" spans="1:19" x14ac:dyDescent="0.4">
      <c r="A3" s="6" t="s">
        <v>18</v>
      </c>
      <c r="B3" s="6">
        <v>244</v>
      </c>
      <c r="C3" s="6">
        <v>71</v>
      </c>
      <c r="J3" s="2">
        <v>2000</v>
      </c>
      <c r="K3">
        <v>28</v>
      </c>
      <c r="L3" s="10">
        <v>55191</v>
      </c>
      <c r="M3" s="10">
        <v>194627</v>
      </c>
      <c r="N3">
        <v>12</v>
      </c>
      <c r="O3" s="4">
        <v>28126915.600000001</v>
      </c>
      <c r="P3" s="4">
        <v>10992113.419999998</v>
      </c>
      <c r="Q3" s="11">
        <v>0.39080408162493285</v>
      </c>
      <c r="S3" s="22"/>
    </row>
    <row r="4" spans="1:19" x14ac:dyDescent="0.4">
      <c r="A4" s="6" t="s">
        <v>56</v>
      </c>
      <c r="B4" s="6">
        <v>722.6</v>
      </c>
      <c r="C4" s="6">
        <v>781.2</v>
      </c>
      <c r="J4" s="2">
        <v>2001</v>
      </c>
      <c r="K4">
        <v>28</v>
      </c>
      <c r="L4" s="10">
        <v>59997</v>
      </c>
      <c r="M4" s="10">
        <v>225804</v>
      </c>
      <c r="N4">
        <v>12</v>
      </c>
      <c r="O4" s="4">
        <v>34540074.199999996</v>
      </c>
      <c r="P4" s="4">
        <v>11186511.129999999</v>
      </c>
      <c r="Q4" s="11">
        <v>0.32387050083407176</v>
      </c>
      <c r="S4" s="22"/>
    </row>
    <row r="5" spans="1:19" x14ac:dyDescent="0.4">
      <c r="A5" s="6" t="s">
        <v>19</v>
      </c>
      <c r="B5" s="6">
        <v>28989.4</v>
      </c>
      <c r="C5" s="6">
        <v>88232.6</v>
      </c>
      <c r="D5" s="4">
        <v>389.21999999999997</v>
      </c>
      <c r="E5">
        <v>0.65</v>
      </c>
      <c r="F5" s="4">
        <v>34341892.571999997</v>
      </c>
      <c r="G5" s="4">
        <v>22322230.171799999</v>
      </c>
      <c r="J5" s="2">
        <v>2002</v>
      </c>
      <c r="K5">
        <v>28</v>
      </c>
      <c r="L5" s="10">
        <v>75341</v>
      </c>
      <c r="M5" s="10">
        <v>221078</v>
      </c>
      <c r="N5">
        <v>12</v>
      </c>
      <c r="O5" s="4">
        <v>35217558.599999994</v>
      </c>
      <c r="P5" s="4">
        <v>10107347.050000001</v>
      </c>
      <c r="Q5" s="11">
        <v>0.28699738005121123</v>
      </c>
      <c r="S5" s="22"/>
    </row>
    <row r="6" spans="1:19" x14ac:dyDescent="0.4">
      <c r="A6" s="6" t="s">
        <v>20</v>
      </c>
      <c r="B6" s="6">
        <v>610.6</v>
      </c>
      <c r="C6" s="6">
        <v>966.6</v>
      </c>
      <c r="D6" s="4">
        <v>861.57999999999993</v>
      </c>
      <c r="E6">
        <v>0.65</v>
      </c>
      <c r="F6" s="4">
        <v>832803.228</v>
      </c>
      <c r="G6" s="4">
        <v>541322.09820000001</v>
      </c>
      <c r="J6" s="2">
        <v>2003</v>
      </c>
      <c r="K6">
        <v>29</v>
      </c>
      <c r="L6" s="10">
        <v>90899</v>
      </c>
      <c r="M6" s="10">
        <v>279317</v>
      </c>
      <c r="N6">
        <v>12</v>
      </c>
      <c r="O6" s="4">
        <v>72975619.799999997</v>
      </c>
      <c r="P6" s="4">
        <v>33685434.390000001</v>
      </c>
      <c r="Q6" s="11">
        <v>0.46159846921916792</v>
      </c>
      <c r="S6" s="22"/>
    </row>
    <row r="7" spans="1:19" x14ac:dyDescent="0.4">
      <c r="A7" s="6" t="s">
        <v>57</v>
      </c>
      <c r="B7" s="6">
        <v>305.2</v>
      </c>
      <c r="C7" s="6">
        <v>1039.4000000000001</v>
      </c>
      <c r="J7" s="2">
        <v>2004</v>
      </c>
      <c r="K7">
        <v>29</v>
      </c>
      <c r="L7" s="10">
        <v>140148</v>
      </c>
      <c r="M7" s="10">
        <v>406859</v>
      </c>
      <c r="N7">
        <v>12</v>
      </c>
      <c r="O7" s="4">
        <v>139239856.60000002</v>
      </c>
      <c r="P7" s="4">
        <v>72764708.75</v>
      </c>
      <c r="Q7" s="11">
        <v>0.52258534680220281</v>
      </c>
      <c r="S7" s="22"/>
    </row>
    <row r="8" spans="1:19" x14ac:dyDescent="0.4">
      <c r="A8" s="6" t="s">
        <v>21</v>
      </c>
      <c r="B8" s="6">
        <v>7336.8</v>
      </c>
      <c r="C8" s="6">
        <v>10261.200000000001</v>
      </c>
      <c r="D8" s="4">
        <v>2223.3599999999997</v>
      </c>
      <c r="E8">
        <v>0.05</v>
      </c>
      <c r="F8" s="4">
        <v>22814341.631999999</v>
      </c>
      <c r="G8" s="4">
        <v>1140717.0815999999</v>
      </c>
      <c r="J8" s="2">
        <v>2005</v>
      </c>
      <c r="K8">
        <v>29</v>
      </c>
      <c r="L8" s="10">
        <v>108520</v>
      </c>
      <c r="M8" s="10">
        <v>332284</v>
      </c>
      <c r="N8">
        <v>14</v>
      </c>
      <c r="O8" s="4">
        <v>111387338.00000001</v>
      </c>
      <c r="P8" s="4">
        <v>56413724.360000007</v>
      </c>
      <c r="Q8" s="11">
        <v>0.50646442740197273</v>
      </c>
      <c r="S8" s="22"/>
    </row>
    <row r="9" spans="1:19" x14ac:dyDescent="0.4">
      <c r="A9" s="6" t="s">
        <v>53</v>
      </c>
      <c r="B9" s="6">
        <v>1262.2</v>
      </c>
      <c r="C9" s="6">
        <v>1129.8</v>
      </c>
      <c r="D9" s="4">
        <v>599.83999999999992</v>
      </c>
      <c r="E9">
        <v>0.65</v>
      </c>
      <c r="F9" s="4">
        <v>677699.23199999984</v>
      </c>
      <c r="G9" s="4">
        <v>440504.50079999992</v>
      </c>
      <c r="J9" s="2">
        <v>2006</v>
      </c>
      <c r="K9">
        <v>29</v>
      </c>
      <c r="L9" s="10">
        <v>127468</v>
      </c>
      <c r="M9" s="10">
        <v>389828</v>
      </c>
      <c r="N9">
        <v>14</v>
      </c>
      <c r="O9" s="4">
        <v>127096285</v>
      </c>
      <c r="P9" s="4">
        <v>62644737.95000001</v>
      </c>
      <c r="Q9" s="11">
        <v>0.49289196729865087</v>
      </c>
      <c r="S9" s="22"/>
    </row>
    <row r="10" spans="1:19" x14ac:dyDescent="0.4">
      <c r="A10" s="6" t="s">
        <v>24</v>
      </c>
      <c r="B10" s="6">
        <v>6077.4</v>
      </c>
      <c r="C10" s="6">
        <v>10189.200000000001</v>
      </c>
      <c r="D10" s="4">
        <v>1601.14</v>
      </c>
      <c r="E10">
        <v>0.65</v>
      </c>
      <c r="F10" s="4">
        <v>16314335.688000003</v>
      </c>
      <c r="G10" s="4">
        <v>10604318.197200002</v>
      </c>
      <c r="J10" s="2">
        <v>2007</v>
      </c>
      <c r="K10">
        <v>29</v>
      </c>
      <c r="L10" s="10">
        <v>133476</v>
      </c>
      <c r="M10" s="10">
        <v>391804</v>
      </c>
      <c r="N10">
        <v>15</v>
      </c>
      <c r="O10" s="4">
        <v>151193792.79999998</v>
      </c>
      <c r="P10" s="4">
        <v>80727790.600000009</v>
      </c>
      <c r="Q10" s="11">
        <v>0.53393587861630798</v>
      </c>
      <c r="S10" s="22"/>
    </row>
    <row r="11" spans="1:19" x14ac:dyDescent="0.4">
      <c r="A11" s="6" t="s">
        <v>25</v>
      </c>
      <c r="B11" s="6">
        <v>1561.8</v>
      </c>
      <c r="C11" s="6">
        <v>1644.2</v>
      </c>
      <c r="J11" s="2">
        <v>2008</v>
      </c>
      <c r="K11">
        <v>29</v>
      </c>
      <c r="L11" s="10">
        <v>131583</v>
      </c>
      <c r="M11" s="10">
        <v>382122</v>
      </c>
      <c r="N11">
        <v>16</v>
      </c>
      <c r="O11" s="4">
        <v>183645295.10000005</v>
      </c>
      <c r="P11" s="4">
        <v>91957624.415000007</v>
      </c>
      <c r="Q11" s="11">
        <v>0.50073498678485873</v>
      </c>
      <c r="S11" s="22"/>
    </row>
    <row r="12" spans="1:19" x14ac:dyDescent="0.4">
      <c r="A12" s="6" t="s">
        <v>58</v>
      </c>
      <c r="B12" s="6">
        <v>2915.2</v>
      </c>
      <c r="C12" s="6">
        <v>25759.4</v>
      </c>
      <c r="J12" s="2">
        <v>2009</v>
      </c>
      <c r="K12">
        <v>29</v>
      </c>
      <c r="L12" s="10">
        <v>141798</v>
      </c>
      <c r="M12" s="10">
        <v>438169</v>
      </c>
      <c r="N12">
        <v>18</v>
      </c>
      <c r="O12" s="4">
        <v>205568509.5</v>
      </c>
      <c r="P12" s="4">
        <v>97898899.094999984</v>
      </c>
      <c r="Q12" s="11">
        <v>0.47623490257879203</v>
      </c>
      <c r="S12" s="22"/>
    </row>
    <row r="13" spans="1:19" x14ac:dyDescent="0.4">
      <c r="A13" s="6" t="s">
        <v>59</v>
      </c>
      <c r="B13" s="6"/>
      <c r="C13" s="6"/>
      <c r="J13" s="2">
        <v>2010</v>
      </c>
      <c r="K13">
        <v>29</v>
      </c>
      <c r="L13" s="10">
        <v>145718</v>
      </c>
      <c r="M13" s="10">
        <v>424788</v>
      </c>
      <c r="N13">
        <v>18</v>
      </c>
      <c r="O13" s="4">
        <v>246252316.20000002</v>
      </c>
      <c r="P13" s="4">
        <v>123606570.00999998</v>
      </c>
      <c r="Q13" s="11">
        <v>0.50195089295976325</v>
      </c>
    </row>
    <row r="14" spans="1:19" x14ac:dyDescent="0.4">
      <c r="A14" s="6" t="s">
        <v>27</v>
      </c>
      <c r="B14" s="6">
        <v>2966.6</v>
      </c>
      <c r="C14" s="6">
        <v>37359.4</v>
      </c>
      <c r="D14" s="4">
        <v>568.43999999999994</v>
      </c>
      <c r="E14">
        <v>0.65</v>
      </c>
      <c r="F14" s="4">
        <v>21236577.335999999</v>
      </c>
      <c r="G14" s="4">
        <v>13803775.2684</v>
      </c>
      <c r="J14" s="2">
        <v>2011</v>
      </c>
      <c r="K14">
        <v>29</v>
      </c>
      <c r="L14" s="10">
        <v>154702</v>
      </c>
      <c r="M14" s="10">
        <v>444870</v>
      </c>
      <c r="N14">
        <v>18</v>
      </c>
      <c r="O14" s="4">
        <v>253002608</v>
      </c>
      <c r="P14" s="4">
        <v>124936260.55999999</v>
      </c>
      <c r="Q14" s="11">
        <v>0.49381412131530278</v>
      </c>
    </row>
    <row r="15" spans="1:19" x14ac:dyDescent="0.4">
      <c r="A15" s="6" t="s">
        <v>30</v>
      </c>
      <c r="B15" s="6">
        <v>473</v>
      </c>
      <c r="C15" s="6">
        <v>884.4</v>
      </c>
      <c r="D15" s="4">
        <v>1805.2599999999998</v>
      </c>
      <c r="E15">
        <v>0.25</v>
      </c>
      <c r="F15" s="4">
        <v>1596571.9439999997</v>
      </c>
      <c r="G15" s="4">
        <v>399142.98599999992</v>
      </c>
      <c r="J15" s="2">
        <v>2012</v>
      </c>
      <c r="K15">
        <v>29</v>
      </c>
      <c r="L15" s="10">
        <v>115620</v>
      </c>
      <c r="M15" s="10">
        <v>350856</v>
      </c>
      <c r="N15">
        <v>20</v>
      </c>
      <c r="O15" s="4">
        <v>260273216.00000006</v>
      </c>
      <c r="P15" s="4">
        <v>123647955.59999999</v>
      </c>
      <c r="Q15" s="11">
        <v>0.47506984199250057</v>
      </c>
    </row>
    <row r="16" spans="1:19" x14ac:dyDescent="0.4">
      <c r="A16" s="6" t="s">
        <v>31</v>
      </c>
      <c r="B16" s="6">
        <v>2</v>
      </c>
      <c r="C16" s="6">
        <v>12.2</v>
      </c>
      <c r="D16" s="4">
        <v>1345.2</v>
      </c>
      <c r="E16">
        <v>0.05</v>
      </c>
      <c r="F16" s="4">
        <v>16411.439999999999</v>
      </c>
      <c r="G16" s="4">
        <v>820.572</v>
      </c>
      <c r="J16" s="2">
        <v>2013</v>
      </c>
      <c r="K16">
        <v>29</v>
      </c>
      <c r="L16" s="10">
        <v>191597</v>
      </c>
      <c r="M16" s="10">
        <v>547337</v>
      </c>
      <c r="N16">
        <v>20</v>
      </c>
      <c r="O16" s="4">
        <v>343474126.5</v>
      </c>
      <c r="P16" s="4">
        <v>175657495.28500006</v>
      </c>
      <c r="Q16" s="11">
        <v>0.51141405343962654</v>
      </c>
    </row>
    <row r="17" spans="1:17" x14ac:dyDescent="0.4">
      <c r="A17" s="6" t="s">
        <v>32</v>
      </c>
      <c r="B17" s="6">
        <v>257.39999999999998</v>
      </c>
      <c r="C17" s="6">
        <v>133.80000000000001</v>
      </c>
      <c r="J17" s="2">
        <v>2014</v>
      </c>
      <c r="K17">
        <v>29</v>
      </c>
      <c r="L17" s="10">
        <v>97778</v>
      </c>
      <c r="M17" s="10">
        <v>289915</v>
      </c>
      <c r="N17">
        <v>21</v>
      </c>
      <c r="O17" s="4">
        <v>218064898.99999994</v>
      </c>
      <c r="P17" s="4">
        <v>102754994.11</v>
      </c>
      <c r="Q17" s="11">
        <v>0.47121290304497848</v>
      </c>
    </row>
    <row r="18" spans="1:17" x14ac:dyDescent="0.4">
      <c r="A18" s="6" t="s">
        <v>33</v>
      </c>
      <c r="B18" s="6">
        <v>1677.2</v>
      </c>
      <c r="C18" s="6">
        <v>7930</v>
      </c>
      <c r="D18" s="4">
        <v>706.12000000000012</v>
      </c>
      <c r="E18">
        <v>0.65</v>
      </c>
      <c r="F18" s="4">
        <v>5599531.6000000006</v>
      </c>
      <c r="G18" s="4">
        <v>3639695.5400000005</v>
      </c>
      <c r="J18" s="2">
        <v>2015</v>
      </c>
      <c r="K18">
        <v>29</v>
      </c>
      <c r="L18" s="10">
        <v>144972</v>
      </c>
      <c r="M18" s="10">
        <v>434241</v>
      </c>
      <c r="N18">
        <v>21</v>
      </c>
      <c r="O18" s="4">
        <v>246208755.70000002</v>
      </c>
      <c r="P18" s="4">
        <v>128018879.155</v>
      </c>
      <c r="Q18" s="11">
        <v>0.51996070891560087</v>
      </c>
    </row>
    <row r="19" spans="1:17" x14ac:dyDescent="0.4">
      <c r="A19" s="6" t="s">
        <v>34</v>
      </c>
      <c r="B19" s="6">
        <v>10332.4</v>
      </c>
      <c r="C19" s="6">
        <v>28502.400000000001</v>
      </c>
      <c r="D19" s="4">
        <v>596.08000000000004</v>
      </c>
      <c r="E19">
        <v>0.65</v>
      </c>
      <c r="F19" s="4">
        <v>16989710.592</v>
      </c>
      <c r="G19" s="4">
        <v>11043311.8848</v>
      </c>
      <c r="J19" s="2">
        <v>2016</v>
      </c>
      <c r="K19">
        <v>29</v>
      </c>
      <c r="L19" s="10">
        <v>148933</v>
      </c>
      <c r="M19" s="10">
        <v>470621</v>
      </c>
      <c r="N19">
        <v>21</v>
      </c>
      <c r="O19" s="4">
        <v>285733362.39999998</v>
      </c>
      <c r="P19" s="4">
        <v>142752074.11999997</v>
      </c>
      <c r="Q19" s="11">
        <v>0.49959890200067159</v>
      </c>
    </row>
    <row r="20" spans="1:17" x14ac:dyDescent="0.4">
      <c r="A20" s="6" t="s">
        <v>36</v>
      </c>
      <c r="B20" s="6">
        <v>72211.600000000006</v>
      </c>
      <c r="C20" s="6">
        <v>133995</v>
      </c>
      <c r="D20" s="4">
        <v>517.38</v>
      </c>
      <c r="E20">
        <v>0.65</v>
      </c>
      <c r="F20" s="4">
        <v>69326333.099999994</v>
      </c>
      <c r="G20" s="4">
        <v>45062116.515000001</v>
      </c>
      <c r="J20" s="2">
        <v>2017</v>
      </c>
      <c r="K20">
        <v>29</v>
      </c>
      <c r="L20" s="10">
        <v>108594</v>
      </c>
      <c r="M20" s="10">
        <v>359033</v>
      </c>
      <c r="N20">
        <v>21</v>
      </c>
      <c r="O20" s="4">
        <v>201799517.29999998</v>
      </c>
      <c r="P20" s="4">
        <v>98475186.784999996</v>
      </c>
      <c r="Q20" s="11">
        <v>0.48798524447709374</v>
      </c>
    </row>
    <row r="21" spans="1:17" x14ac:dyDescent="0.4">
      <c r="A21" s="6" t="s">
        <v>38</v>
      </c>
      <c r="B21" s="6">
        <v>220.8</v>
      </c>
      <c r="C21" s="6">
        <v>1153.2</v>
      </c>
      <c r="D21" s="4">
        <v>397.78</v>
      </c>
      <c r="E21">
        <v>0.65</v>
      </c>
      <c r="F21" s="4">
        <v>458719.89600000001</v>
      </c>
      <c r="G21" s="4">
        <v>298167.93239999999</v>
      </c>
      <c r="J21" s="2">
        <v>2018</v>
      </c>
      <c r="K21">
        <v>29</v>
      </c>
      <c r="L21" s="10">
        <v>205003</v>
      </c>
      <c r="M21" s="10">
        <v>584256</v>
      </c>
      <c r="N21">
        <v>21</v>
      </c>
      <c r="O21" s="4">
        <v>282363615.59999996</v>
      </c>
      <c r="P21" s="4">
        <v>144962668.83999997</v>
      </c>
      <c r="Q21" s="11">
        <v>0.51339004330273208</v>
      </c>
    </row>
    <row r="22" spans="1:17" x14ac:dyDescent="0.4">
      <c r="A22" s="6" t="s">
        <v>54</v>
      </c>
      <c r="B22" s="6">
        <v>2976.8</v>
      </c>
      <c r="C22" s="6">
        <v>7886</v>
      </c>
      <c r="D22" s="4">
        <v>377.78</v>
      </c>
      <c r="E22">
        <v>0.25</v>
      </c>
      <c r="F22" s="4">
        <v>2979173.0799999996</v>
      </c>
      <c r="G22" s="4">
        <v>744793.2699999999</v>
      </c>
      <c r="J22" s="2">
        <v>2019</v>
      </c>
      <c r="K22">
        <v>29</v>
      </c>
      <c r="L22" s="10">
        <v>155654</v>
      </c>
      <c r="M22" s="10">
        <v>475699</v>
      </c>
      <c r="N22">
        <v>21</v>
      </c>
      <c r="O22" s="4">
        <v>255230319.59999999</v>
      </c>
      <c r="P22" s="4">
        <v>123120862.78000003</v>
      </c>
      <c r="Q22" s="11">
        <v>0.48239121031136317</v>
      </c>
    </row>
    <row r="23" spans="1:17" x14ac:dyDescent="0.4">
      <c r="A23" s="6" t="s">
        <v>39</v>
      </c>
      <c r="B23" s="6">
        <v>3040.8</v>
      </c>
      <c r="C23" s="6">
        <v>22168</v>
      </c>
      <c r="D23" s="4">
        <v>1238.44</v>
      </c>
      <c r="E23">
        <v>0.65</v>
      </c>
      <c r="F23" s="4">
        <v>27453737.920000002</v>
      </c>
      <c r="G23" s="4">
        <v>17844929.648000002</v>
      </c>
      <c r="J23" s="2">
        <v>2020</v>
      </c>
      <c r="K23">
        <v>29</v>
      </c>
      <c r="L23" s="10">
        <v>191614</v>
      </c>
      <c r="M23" s="10">
        <v>563665</v>
      </c>
      <c r="N23">
        <v>21</v>
      </c>
      <c r="O23" s="4">
        <v>356586355.60000002</v>
      </c>
      <c r="P23" s="4">
        <v>184352882.47999996</v>
      </c>
      <c r="Q23" s="11">
        <v>0.51699365268702935</v>
      </c>
    </row>
    <row r="24" spans="1:17" x14ac:dyDescent="0.4">
      <c r="A24" s="6" t="s">
        <v>41</v>
      </c>
      <c r="B24" s="6">
        <v>2374.4</v>
      </c>
      <c r="C24" s="6">
        <v>4944.3999999999996</v>
      </c>
      <c r="D24" s="4">
        <v>713.42</v>
      </c>
      <c r="E24">
        <v>0.65</v>
      </c>
      <c r="F24" s="4">
        <v>3527433.8479999998</v>
      </c>
      <c r="G24" s="4">
        <v>2292832.0011999998</v>
      </c>
      <c r="K24" s="17" t="s">
        <v>14</v>
      </c>
      <c r="L24" s="25">
        <f>(L23-L3)/L3</f>
        <v>2.4718341758620066</v>
      </c>
      <c r="M24" s="25">
        <f>(M23-M3)/M3</f>
        <v>1.8961295195425094</v>
      </c>
      <c r="N24" s="17"/>
      <c r="O24" s="25">
        <f>(O23-O3)/O3</f>
        <v>11.6777624916683</v>
      </c>
      <c r="P24" s="25">
        <f>(P23-P3)/P3</f>
        <v>15.771377389954187</v>
      </c>
      <c r="Q24" s="17"/>
    </row>
    <row r="25" spans="1:17" x14ac:dyDescent="0.4">
      <c r="A25" s="6" t="s">
        <v>42</v>
      </c>
      <c r="B25" s="6">
        <v>8963.6</v>
      </c>
      <c r="C25" s="6">
        <v>22937.8</v>
      </c>
      <c r="D25" s="4">
        <v>347.36</v>
      </c>
      <c r="E25">
        <v>0.25</v>
      </c>
      <c r="F25" s="4">
        <v>7967674.2079999996</v>
      </c>
      <c r="G25" s="4">
        <v>1991918.5519999999</v>
      </c>
      <c r="K25" s="17" t="s">
        <v>15</v>
      </c>
      <c r="L25" s="25">
        <f>(L23-L13)/L13</f>
        <v>0.31496452051222223</v>
      </c>
      <c r="M25" s="25">
        <f>(M23-M13)/M13</f>
        <v>0.32693249338493552</v>
      </c>
      <c r="N25" s="17"/>
      <c r="O25" s="25">
        <f>(O23-O13)/O13</f>
        <v>0.44805279845729223</v>
      </c>
      <c r="P25" s="25">
        <f>(P23-P13)/P13</f>
        <v>0.49144889681095033</v>
      </c>
      <c r="Q25" s="17"/>
    </row>
    <row r="26" spans="1:17" x14ac:dyDescent="0.4">
      <c r="A26" s="6" t="s">
        <v>55</v>
      </c>
      <c r="B26" s="6">
        <v>1318.4</v>
      </c>
      <c r="C26" s="6">
        <v>10356.6</v>
      </c>
      <c r="D26" s="4">
        <v>1350.08</v>
      </c>
      <c r="E26">
        <v>0.25</v>
      </c>
      <c r="F26" s="4">
        <v>13982238.527999999</v>
      </c>
      <c r="G26" s="4">
        <v>3495559.6319999998</v>
      </c>
      <c r="K26" s="17" t="s">
        <v>16</v>
      </c>
      <c r="L26" s="25">
        <f>(L23-L18)/L18</f>
        <v>0.32173109290069807</v>
      </c>
      <c r="M26" s="25">
        <f>(M23-M18)/M18</f>
        <v>0.29804647649577076</v>
      </c>
      <c r="N26" s="17"/>
      <c r="O26" s="25">
        <f>(O23-O18)/O18</f>
        <v>0.44830899529216051</v>
      </c>
      <c r="P26" s="25">
        <f>(P23-P18)/P18</f>
        <v>0.44004449731818901</v>
      </c>
      <c r="Q26" s="17"/>
    </row>
    <row r="27" spans="1:17" x14ac:dyDescent="0.4">
      <c r="A27" s="6" t="s">
        <v>43</v>
      </c>
      <c r="B27" s="6">
        <v>404.2</v>
      </c>
      <c r="C27" s="6">
        <v>795.8</v>
      </c>
      <c r="D27" s="4">
        <v>284.46000000000004</v>
      </c>
      <c r="E27">
        <v>0.25</v>
      </c>
      <c r="F27" s="4">
        <v>226373.26800000001</v>
      </c>
      <c r="G27" s="4">
        <v>56593.317000000003</v>
      </c>
      <c r="K27" s="17" t="s">
        <v>60</v>
      </c>
      <c r="L27" s="18">
        <f>AVERAGE(L14:L23)</f>
        <v>151446.70000000001</v>
      </c>
      <c r="M27" s="18">
        <f>AVERAGE(M14:M23)</f>
        <v>452049.3</v>
      </c>
      <c r="N27" s="17"/>
      <c r="O27" s="19">
        <f>AVERAGE(O14:O23)</f>
        <v>270273677.56999999</v>
      </c>
      <c r="P27" s="19">
        <f>AVERAGE(P14:P23)</f>
        <v>134867925.97149998</v>
      </c>
      <c r="Q27" s="25">
        <f>AVERAGE(Q14:Q23)</f>
        <v>0.49718306814868984</v>
      </c>
    </row>
    <row r="28" spans="1:17" x14ac:dyDescent="0.4">
      <c r="A28" s="6" t="s">
        <v>44</v>
      </c>
      <c r="B28" s="6">
        <v>7.4</v>
      </c>
      <c r="C28" s="6">
        <v>55.6</v>
      </c>
      <c r="D28" s="4">
        <v>632.58000000000004</v>
      </c>
      <c r="E28">
        <v>0.05</v>
      </c>
      <c r="F28" s="4">
        <v>35171.448000000004</v>
      </c>
      <c r="G28" s="4">
        <v>1758.5724000000002</v>
      </c>
      <c r="K28" s="17" t="s">
        <v>61</v>
      </c>
      <c r="L28" s="18">
        <f>AVERAGE(L19:L23)</f>
        <v>161959.6</v>
      </c>
      <c r="M28" s="18">
        <f>AVERAGE(M19:M23)</f>
        <v>490654.8</v>
      </c>
      <c r="N28" s="17"/>
      <c r="O28" s="19">
        <f>AVERAGE(O19:O23)</f>
        <v>276342634.10000002</v>
      </c>
      <c r="P28" s="19">
        <f>AVERAGE(P19:P23)</f>
        <v>138732735.00099999</v>
      </c>
      <c r="Q28" s="25">
        <f>AVERAGE(Q19:Q23)</f>
        <v>0.50007181055577798</v>
      </c>
    </row>
    <row r="29" spans="1:17" x14ac:dyDescent="0.4">
      <c r="A29" s="6" t="s">
        <v>45</v>
      </c>
      <c r="B29" s="6">
        <v>3746.8</v>
      </c>
      <c r="C29" s="6">
        <v>48097.8</v>
      </c>
      <c r="D29" s="4">
        <v>616.14</v>
      </c>
      <c r="E29">
        <v>0.05</v>
      </c>
      <c r="F29" s="4">
        <v>29634978.492000002</v>
      </c>
      <c r="G29" s="4">
        <v>1481748.9246000003</v>
      </c>
    </row>
    <row r="30" spans="1:17" x14ac:dyDescent="0.4">
      <c r="A30" s="6" t="s">
        <v>46</v>
      </c>
      <c r="B30" s="6">
        <v>961</v>
      </c>
      <c r="C30" s="6">
        <v>23367.8</v>
      </c>
      <c r="D30" s="4">
        <v>171.02000000000004</v>
      </c>
      <c r="E30">
        <v>0.95</v>
      </c>
      <c r="F30" s="4">
        <v>3996361.1560000009</v>
      </c>
      <c r="G30" s="4">
        <v>3796543.0982000008</v>
      </c>
    </row>
    <row r="31" spans="1:17" x14ac:dyDescent="0.4">
      <c r="A31" s="7" t="s">
        <v>50</v>
      </c>
      <c r="B31" s="8">
        <f>SUM(B3:B30)</f>
        <v>161959.59999999995</v>
      </c>
      <c r="C31" s="8">
        <f t="shared" ref="C31:G31" si="0">SUM(C3:C30)</f>
        <v>490654.79999999993</v>
      </c>
      <c r="D31" s="8"/>
      <c r="E31" s="8"/>
      <c r="F31" s="9">
        <f>SUM(F3:F30)</f>
        <v>280008070.208</v>
      </c>
      <c r="G31" s="9">
        <f>SUM(G3:G30)</f>
        <v>141002799.76360002</v>
      </c>
    </row>
    <row r="35" spans="7:7" x14ac:dyDescent="0.4">
      <c r="G35" s="4"/>
    </row>
  </sheetData>
  <mergeCells count="3">
    <mergeCell ref="A1:G1"/>
    <mergeCell ref="J1:Q1"/>
    <mergeCell ref="S2:S12"/>
  </mergeCells>
  <pageMargins left="0.7" right="0.7" top="0.75" bottom="0.75" header="0.3" footer="0.3"/>
  <pageSetup paperSize="9" orientation="portrait" r:id="rId1"/>
  <ignoredErrors>
    <ignoredError sqref="L27:P28 Q27:Q2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DF7C3-06C4-4EAD-BB03-913253308050}">
  <dimension ref="A1:S28"/>
  <sheetViews>
    <sheetView topLeftCell="G1" workbookViewId="0">
      <selection activeCell="S1" sqref="S1:S11"/>
    </sheetView>
  </sheetViews>
  <sheetFormatPr defaultRowHeight="14.6" x14ac:dyDescent="0.4"/>
  <cols>
    <col min="1" max="1" width="30.07421875" bestFit="1" customWidth="1"/>
    <col min="3" max="3" width="12.3828125" bestFit="1" customWidth="1"/>
    <col min="4" max="4" width="15.69140625" bestFit="1" customWidth="1"/>
    <col min="5" max="5" width="19.765625" bestFit="1" customWidth="1"/>
    <col min="6" max="6" width="15.23046875" bestFit="1" customWidth="1"/>
    <col min="7" max="7" width="22.23046875" bestFit="1" customWidth="1"/>
    <col min="15" max="15" width="15.23046875" bestFit="1" customWidth="1"/>
    <col min="19" max="19" width="43.61328125" customWidth="1"/>
  </cols>
  <sheetData>
    <row r="1" spans="1:19" x14ac:dyDescent="0.4">
      <c r="A1" s="14" t="s">
        <v>17</v>
      </c>
      <c r="B1" s="14"/>
      <c r="C1" s="14"/>
      <c r="D1" s="14"/>
      <c r="E1" s="14"/>
      <c r="F1" s="14"/>
      <c r="G1" s="14"/>
      <c r="J1" s="14" t="s">
        <v>3</v>
      </c>
      <c r="K1" s="14"/>
      <c r="L1" s="14"/>
      <c r="M1" s="14"/>
      <c r="N1" s="14"/>
      <c r="O1" s="14"/>
      <c r="P1" s="14"/>
      <c r="Q1" s="14"/>
      <c r="R1" s="20"/>
      <c r="S1" s="7" t="s">
        <v>7</v>
      </c>
    </row>
    <row r="2" spans="1:19" x14ac:dyDescent="0.4">
      <c r="A2" s="7" t="s">
        <v>0</v>
      </c>
      <c r="B2" s="7" t="s">
        <v>9</v>
      </c>
      <c r="C2" s="7" t="s">
        <v>10</v>
      </c>
      <c r="D2" s="7" t="s">
        <v>11</v>
      </c>
      <c r="E2" s="7" t="s">
        <v>1</v>
      </c>
      <c r="F2" s="7" t="s">
        <v>48</v>
      </c>
      <c r="G2" s="7" t="s">
        <v>49</v>
      </c>
      <c r="J2" s="7" t="s">
        <v>4</v>
      </c>
      <c r="K2" s="7" t="s">
        <v>8</v>
      </c>
      <c r="L2" s="7" t="s">
        <v>9</v>
      </c>
      <c r="M2" s="7" t="s">
        <v>10</v>
      </c>
      <c r="N2" s="7" t="s">
        <v>51</v>
      </c>
      <c r="O2" s="7" t="s">
        <v>48</v>
      </c>
      <c r="P2" s="7" t="s">
        <v>49</v>
      </c>
      <c r="Q2" s="7" t="s">
        <v>52</v>
      </c>
      <c r="R2" s="21"/>
      <c r="S2" s="15" t="s">
        <v>81</v>
      </c>
    </row>
    <row r="3" spans="1:19" x14ac:dyDescent="0.4">
      <c r="A3" t="s">
        <v>62</v>
      </c>
      <c r="B3">
        <v>1126.6190476190477</v>
      </c>
      <c r="C3">
        <v>545.14285714285711</v>
      </c>
      <c r="D3" s="4">
        <v>282.8</v>
      </c>
      <c r="E3">
        <v>0.05</v>
      </c>
      <c r="F3" s="4">
        <v>154166.39999999999</v>
      </c>
      <c r="G3" s="4">
        <v>7708.32</v>
      </c>
      <c r="J3" s="2">
        <v>2000</v>
      </c>
      <c r="K3">
        <v>6</v>
      </c>
      <c r="L3">
        <v>6880</v>
      </c>
      <c r="M3">
        <v>9330</v>
      </c>
      <c r="N3">
        <v>2</v>
      </c>
      <c r="O3" s="4">
        <v>1001556</v>
      </c>
      <c r="P3" s="4">
        <v>178507.8</v>
      </c>
      <c r="Q3" s="11">
        <v>0.17823047338341538</v>
      </c>
      <c r="R3" s="11"/>
      <c r="S3" s="15"/>
    </row>
    <row r="4" spans="1:19" x14ac:dyDescent="0.4">
      <c r="A4" t="s">
        <v>63</v>
      </c>
      <c r="C4">
        <v>124</v>
      </c>
      <c r="D4" s="4"/>
      <c r="F4" s="4"/>
      <c r="G4" s="4"/>
      <c r="J4" s="2">
        <v>2001</v>
      </c>
      <c r="K4">
        <v>6</v>
      </c>
      <c r="L4">
        <v>8252</v>
      </c>
      <c r="M4">
        <v>9763</v>
      </c>
      <c r="N4">
        <v>2</v>
      </c>
      <c r="O4" s="4">
        <v>822761.7</v>
      </c>
      <c r="P4" s="4">
        <v>197426.08499999999</v>
      </c>
      <c r="Q4" s="11">
        <v>0.23995536617710814</v>
      </c>
      <c r="S4" s="15"/>
    </row>
    <row r="5" spans="1:19" x14ac:dyDescent="0.4">
      <c r="A5" t="s">
        <v>32</v>
      </c>
      <c r="B5">
        <v>152.57142857142858</v>
      </c>
      <c r="C5">
        <v>1328.5238095238096</v>
      </c>
      <c r="D5" s="4"/>
      <c r="F5" s="4"/>
      <c r="G5" s="4"/>
      <c r="J5" s="2">
        <v>2002</v>
      </c>
      <c r="K5">
        <v>6</v>
      </c>
      <c r="L5">
        <v>8298</v>
      </c>
      <c r="M5">
        <v>9821</v>
      </c>
      <c r="N5">
        <v>2</v>
      </c>
      <c r="O5" s="4">
        <v>673136.8</v>
      </c>
      <c r="P5" s="4">
        <v>158792.84</v>
      </c>
      <c r="Q5" s="11">
        <v>0.23589980521047133</v>
      </c>
      <c r="S5" s="15"/>
    </row>
    <row r="6" spans="1:19" x14ac:dyDescent="0.4">
      <c r="A6" t="s">
        <v>40</v>
      </c>
      <c r="B6">
        <v>577.33333333333337</v>
      </c>
      <c r="C6">
        <v>1645.9047619047619</v>
      </c>
      <c r="D6" s="4"/>
      <c r="F6" s="4"/>
      <c r="G6" s="4"/>
      <c r="J6" s="2">
        <v>2003</v>
      </c>
      <c r="K6">
        <v>6</v>
      </c>
      <c r="L6">
        <v>7428</v>
      </c>
      <c r="M6">
        <v>10520</v>
      </c>
      <c r="N6">
        <v>2</v>
      </c>
      <c r="O6" s="4">
        <v>2282087.2000000002</v>
      </c>
      <c r="P6" s="4">
        <v>547124.36</v>
      </c>
      <c r="Q6" s="11">
        <v>0.23974735058327304</v>
      </c>
      <c r="S6" s="15"/>
    </row>
    <row r="7" spans="1:19" x14ac:dyDescent="0.4">
      <c r="A7" t="s">
        <v>43</v>
      </c>
      <c r="B7">
        <v>4237</v>
      </c>
      <c r="C7">
        <v>4229.2380952380954</v>
      </c>
      <c r="D7" s="4">
        <v>168.3</v>
      </c>
      <c r="E7">
        <v>0.25</v>
      </c>
      <c r="F7" s="4">
        <v>711780.77142857155</v>
      </c>
      <c r="G7" s="4">
        <v>177945.19285714289</v>
      </c>
      <c r="J7" s="2">
        <v>2004</v>
      </c>
      <c r="K7">
        <v>6</v>
      </c>
      <c r="L7">
        <v>7978</v>
      </c>
      <c r="M7">
        <v>10003</v>
      </c>
      <c r="N7">
        <v>2</v>
      </c>
      <c r="O7" s="4">
        <v>1280147.7</v>
      </c>
      <c r="P7" s="4">
        <v>291839.38500000001</v>
      </c>
      <c r="Q7" s="11">
        <v>0.22797321355965411</v>
      </c>
      <c r="S7" s="15"/>
    </row>
    <row r="8" spans="1:19" x14ac:dyDescent="0.4">
      <c r="A8" t="s">
        <v>45</v>
      </c>
      <c r="B8">
        <v>330.83333333333331</v>
      </c>
      <c r="C8">
        <v>7161.5</v>
      </c>
      <c r="D8" s="4"/>
      <c r="F8" s="4"/>
      <c r="G8" s="4"/>
      <c r="J8" s="2">
        <v>2005</v>
      </c>
      <c r="K8">
        <v>6</v>
      </c>
      <c r="L8">
        <v>8277</v>
      </c>
      <c r="M8">
        <v>10448</v>
      </c>
      <c r="S8" s="15"/>
    </row>
    <row r="9" spans="1:19" x14ac:dyDescent="0.4">
      <c r="A9" t="s">
        <v>46</v>
      </c>
      <c r="B9">
        <v>104</v>
      </c>
      <c r="C9">
        <v>11589.833333333334</v>
      </c>
      <c r="D9" s="4">
        <v>107.02499999999999</v>
      </c>
      <c r="E9">
        <v>0.95</v>
      </c>
      <c r="F9" s="4">
        <v>1240401.9124999999</v>
      </c>
      <c r="G9" s="4">
        <v>1178381.8168749998</v>
      </c>
      <c r="J9" s="2">
        <v>2006</v>
      </c>
      <c r="K9">
        <v>6</v>
      </c>
      <c r="L9">
        <v>5957</v>
      </c>
      <c r="M9">
        <v>8341</v>
      </c>
      <c r="S9" s="15"/>
    </row>
    <row r="10" spans="1:19" x14ac:dyDescent="0.4">
      <c r="A10" s="7" t="s">
        <v>50</v>
      </c>
      <c r="B10" s="8">
        <f>SUM(B3:B9)</f>
        <v>6528.3571428571422</v>
      </c>
      <c r="C10" s="8">
        <f t="shared" ref="C10:D10" si="0">SUM(C3:C9)</f>
        <v>26624.142857142855</v>
      </c>
      <c r="D10" s="8"/>
      <c r="E10" s="8"/>
      <c r="F10" s="9">
        <f t="shared" ref="F10:G10" si="1">SUM(F3:F9)</f>
        <v>2106349.0839285715</v>
      </c>
      <c r="G10" s="9">
        <f t="shared" si="1"/>
        <v>1364035.3297321426</v>
      </c>
      <c r="J10" s="2">
        <v>2007</v>
      </c>
      <c r="K10">
        <v>6</v>
      </c>
      <c r="L10">
        <v>2510</v>
      </c>
      <c r="M10">
        <v>6294</v>
      </c>
      <c r="S10" s="15"/>
    </row>
    <row r="11" spans="1:19" x14ac:dyDescent="0.4">
      <c r="J11" s="2">
        <v>2008</v>
      </c>
      <c r="K11">
        <v>6</v>
      </c>
      <c r="L11">
        <v>10065</v>
      </c>
      <c r="M11">
        <v>12143</v>
      </c>
      <c r="S11" s="15"/>
    </row>
    <row r="12" spans="1:19" x14ac:dyDescent="0.4">
      <c r="J12" s="2">
        <v>2009</v>
      </c>
      <c r="K12">
        <v>6</v>
      </c>
      <c r="L12">
        <v>5723</v>
      </c>
      <c r="M12">
        <v>5159</v>
      </c>
    </row>
    <row r="13" spans="1:19" x14ac:dyDescent="0.4">
      <c r="J13" s="2">
        <v>2010</v>
      </c>
      <c r="K13">
        <v>6</v>
      </c>
      <c r="L13">
        <v>9224</v>
      </c>
      <c r="M13">
        <v>8740</v>
      </c>
    </row>
    <row r="14" spans="1:19" x14ac:dyDescent="0.4">
      <c r="J14" s="2">
        <v>2011</v>
      </c>
      <c r="K14">
        <v>6</v>
      </c>
      <c r="L14">
        <v>15799</v>
      </c>
      <c r="M14">
        <v>18428</v>
      </c>
      <c r="N14">
        <v>1</v>
      </c>
      <c r="O14" t="s">
        <v>47</v>
      </c>
    </row>
    <row r="15" spans="1:19" x14ac:dyDescent="0.4">
      <c r="J15" s="2">
        <v>2012</v>
      </c>
      <c r="K15">
        <v>6</v>
      </c>
      <c r="L15">
        <v>6058</v>
      </c>
      <c r="M15">
        <v>7800</v>
      </c>
      <c r="N15">
        <v>1</v>
      </c>
      <c r="O15" t="s">
        <v>47</v>
      </c>
    </row>
    <row r="16" spans="1:19" x14ac:dyDescent="0.4">
      <c r="J16" s="2">
        <v>2013</v>
      </c>
      <c r="K16">
        <v>6</v>
      </c>
      <c r="L16">
        <v>4333</v>
      </c>
      <c r="M16">
        <v>3833</v>
      </c>
      <c r="N16">
        <v>1</v>
      </c>
      <c r="O16" t="s">
        <v>47</v>
      </c>
    </row>
    <row r="17" spans="10:17" x14ac:dyDescent="0.4">
      <c r="J17" s="2">
        <v>2014</v>
      </c>
      <c r="K17">
        <v>6</v>
      </c>
      <c r="L17">
        <v>3061</v>
      </c>
      <c r="M17">
        <v>2588</v>
      </c>
      <c r="N17">
        <v>1</v>
      </c>
      <c r="O17" t="s">
        <v>47</v>
      </c>
    </row>
    <row r="18" spans="10:17" x14ac:dyDescent="0.4">
      <c r="J18" s="2">
        <v>2015</v>
      </c>
      <c r="K18">
        <v>6</v>
      </c>
      <c r="L18">
        <v>2952</v>
      </c>
      <c r="M18">
        <v>13144</v>
      </c>
    </row>
    <row r="19" spans="10:17" x14ac:dyDescent="0.4">
      <c r="J19" s="2">
        <v>2016</v>
      </c>
      <c r="K19">
        <v>6</v>
      </c>
      <c r="L19">
        <v>4303</v>
      </c>
      <c r="M19">
        <v>15055</v>
      </c>
    </row>
    <row r="20" spans="10:17" x14ac:dyDescent="0.4">
      <c r="J20" s="2">
        <v>2017</v>
      </c>
      <c r="K20">
        <v>6</v>
      </c>
      <c r="L20">
        <v>2589</v>
      </c>
      <c r="M20">
        <v>23416</v>
      </c>
    </row>
    <row r="21" spans="10:17" x14ac:dyDescent="0.4">
      <c r="J21" s="2">
        <v>2018</v>
      </c>
      <c r="K21">
        <v>6</v>
      </c>
      <c r="L21">
        <v>4587</v>
      </c>
      <c r="M21">
        <v>23667</v>
      </c>
    </row>
    <row r="22" spans="10:17" x14ac:dyDescent="0.4">
      <c r="J22" s="2">
        <v>2019</v>
      </c>
      <c r="K22">
        <v>6</v>
      </c>
      <c r="L22">
        <v>2738</v>
      </c>
      <c r="M22">
        <v>30704</v>
      </c>
    </row>
    <row r="23" spans="10:17" x14ac:dyDescent="0.4">
      <c r="J23" s="2">
        <v>2020</v>
      </c>
      <c r="K23">
        <v>6</v>
      </c>
      <c r="L23">
        <v>3561</v>
      </c>
      <c r="M23">
        <v>36408</v>
      </c>
    </row>
    <row r="24" spans="10:17" x14ac:dyDescent="0.4">
      <c r="K24" s="17" t="s">
        <v>14</v>
      </c>
      <c r="L24" s="25">
        <f>(L23-L3)/L3</f>
        <v>-0.4824127906976744</v>
      </c>
      <c r="M24" s="25">
        <f>(M23-M3)/M3</f>
        <v>2.9022508038585211</v>
      </c>
      <c r="N24" s="17"/>
      <c r="O24" s="17"/>
      <c r="P24" s="17"/>
      <c r="Q24" s="17"/>
    </row>
    <row r="25" spans="10:17" x14ac:dyDescent="0.4">
      <c r="K25" s="17" t="s">
        <v>15</v>
      </c>
      <c r="L25" s="25">
        <f>(L23-L13)/L13</f>
        <v>-0.61394189071986127</v>
      </c>
      <c r="M25" s="25">
        <f>(M23-M13)/M13</f>
        <v>3.1656750572082379</v>
      </c>
      <c r="N25" s="17"/>
      <c r="O25" s="17"/>
      <c r="P25" s="17"/>
      <c r="Q25" s="17"/>
    </row>
    <row r="26" spans="10:17" x14ac:dyDescent="0.4">
      <c r="K26" s="17" t="s">
        <v>16</v>
      </c>
      <c r="L26" s="25">
        <f>(L23-L18)/L18</f>
        <v>0.20630081300813008</v>
      </c>
      <c r="M26" s="25">
        <f>(M23-M18)/M18</f>
        <v>1.7699330493000609</v>
      </c>
      <c r="N26" s="17"/>
      <c r="O26" s="17"/>
      <c r="P26" s="17"/>
      <c r="Q26" s="17"/>
    </row>
    <row r="27" spans="10:17" x14ac:dyDescent="0.4">
      <c r="K27" s="17" t="s">
        <v>60</v>
      </c>
      <c r="L27" s="18">
        <f>AVERAGE(L14:L23)</f>
        <v>4998.1000000000004</v>
      </c>
      <c r="M27" s="18">
        <f>AVERAGE(M14:M23)</f>
        <v>17504.3</v>
      </c>
      <c r="N27" s="17"/>
      <c r="O27" s="19"/>
      <c r="P27" s="19"/>
      <c r="Q27" s="25"/>
    </row>
    <row r="28" spans="10:17" x14ac:dyDescent="0.4">
      <c r="K28" s="17" t="s">
        <v>61</v>
      </c>
      <c r="L28" s="18">
        <f>AVERAGE(L19:L23)</f>
        <v>3555.6</v>
      </c>
      <c r="M28" s="18">
        <f>AVERAGE(M19:M23)</f>
        <v>25850</v>
      </c>
      <c r="N28" s="17"/>
      <c r="O28" s="19"/>
      <c r="P28" s="19"/>
      <c r="Q28" s="25"/>
    </row>
  </sheetData>
  <mergeCells count="3">
    <mergeCell ref="S2:S11"/>
    <mergeCell ref="A1:G1"/>
    <mergeCell ref="J1:Q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7042B-7767-4B54-AAFE-283FE4FC0C8B}">
  <dimension ref="A1:S28"/>
  <sheetViews>
    <sheetView topLeftCell="G1" workbookViewId="0">
      <selection activeCell="S1" sqref="S1:S11"/>
    </sheetView>
  </sheetViews>
  <sheetFormatPr defaultRowHeight="14.6" x14ac:dyDescent="0.4"/>
  <cols>
    <col min="1" max="1" width="30.07421875" bestFit="1" customWidth="1"/>
    <col min="2" max="2" width="8.53515625" bestFit="1" customWidth="1"/>
    <col min="3" max="3" width="12.3828125" bestFit="1" customWidth="1"/>
    <col min="4" max="4" width="15.69140625" bestFit="1" customWidth="1"/>
    <col min="5" max="5" width="19.765625" bestFit="1" customWidth="1"/>
    <col min="6" max="6" width="15.23046875" bestFit="1" customWidth="1"/>
    <col min="7" max="7" width="22.23046875" bestFit="1" customWidth="1"/>
    <col min="10" max="10" width="4.84375" bestFit="1" customWidth="1"/>
    <col min="11" max="11" width="14.765625" bestFit="1" customWidth="1"/>
    <col min="15" max="15" width="15.23046875" bestFit="1" customWidth="1"/>
    <col min="16" max="16" width="22.23046875" bestFit="1" customWidth="1"/>
    <col min="19" max="19" width="45.84375" customWidth="1"/>
  </cols>
  <sheetData>
    <row r="1" spans="1:19" x14ac:dyDescent="0.4">
      <c r="A1" s="14" t="s">
        <v>2</v>
      </c>
      <c r="B1" s="14"/>
      <c r="C1" s="14"/>
      <c r="D1" s="14"/>
      <c r="E1" s="14"/>
      <c r="F1" s="14"/>
      <c r="G1" s="14"/>
      <c r="J1" s="14" t="s">
        <v>3</v>
      </c>
      <c r="K1" s="14"/>
      <c r="L1" s="14"/>
      <c r="M1" s="14"/>
      <c r="N1" s="14"/>
      <c r="O1" s="14"/>
      <c r="P1" s="14"/>
      <c r="Q1" s="14"/>
      <c r="R1" s="20"/>
      <c r="S1" s="7" t="s">
        <v>7</v>
      </c>
    </row>
    <row r="2" spans="1:19" x14ac:dyDescent="0.4">
      <c r="A2" s="7" t="s">
        <v>0</v>
      </c>
      <c r="B2" s="7" t="s">
        <v>9</v>
      </c>
      <c r="C2" s="7" t="s">
        <v>10</v>
      </c>
      <c r="D2" s="7" t="s">
        <v>11</v>
      </c>
      <c r="E2" s="7" t="s">
        <v>1</v>
      </c>
      <c r="F2" s="7" t="s">
        <v>48</v>
      </c>
      <c r="G2" s="7" t="s">
        <v>49</v>
      </c>
      <c r="J2" s="7" t="s">
        <v>4</v>
      </c>
      <c r="K2" s="7" t="s">
        <v>8</v>
      </c>
      <c r="L2" s="7" t="s">
        <v>9</v>
      </c>
      <c r="M2" s="7" t="s">
        <v>10</v>
      </c>
      <c r="N2" s="7" t="s">
        <v>51</v>
      </c>
      <c r="O2" s="7" t="s">
        <v>48</v>
      </c>
      <c r="P2" s="7" t="s">
        <v>49</v>
      </c>
      <c r="Q2" s="7" t="s">
        <v>52</v>
      </c>
      <c r="R2" s="21"/>
      <c r="S2" s="15" t="s">
        <v>82</v>
      </c>
    </row>
    <row r="3" spans="1:19" x14ac:dyDescent="0.4">
      <c r="A3" t="s">
        <v>57</v>
      </c>
      <c r="B3" s="10">
        <v>41853.599999999999</v>
      </c>
      <c r="C3" s="10">
        <v>645133</v>
      </c>
      <c r="D3" s="4">
        <v>439.16</v>
      </c>
      <c r="E3">
        <v>0.65</v>
      </c>
      <c r="F3" s="4">
        <v>283316608.28000003</v>
      </c>
      <c r="G3" s="4">
        <v>184155795.38200003</v>
      </c>
      <c r="J3" s="2">
        <v>2000</v>
      </c>
      <c r="K3">
        <v>22</v>
      </c>
      <c r="L3" s="10">
        <v>494619</v>
      </c>
      <c r="M3" s="10">
        <v>1458361</v>
      </c>
      <c r="N3">
        <v>16</v>
      </c>
      <c r="O3" s="4">
        <v>361643817.69999999</v>
      </c>
      <c r="P3" s="4">
        <v>81044539.655000001</v>
      </c>
      <c r="Q3" s="11">
        <v>0.22410044272408974</v>
      </c>
      <c r="S3" s="15"/>
    </row>
    <row r="4" spans="1:19" x14ac:dyDescent="0.4">
      <c r="A4" t="s">
        <v>21</v>
      </c>
      <c r="B4" s="10">
        <v>38578.800000000003</v>
      </c>
      <c r="C4" s="10">
        <v>38088.400000000001</v>
      </c>
      <c r="D4" s="4">
        <v>1326</v>
      </c>
      <c r="E4">
        <v>0.05</v>
      </c>
      <c r="F4" s="4">
        <v>50505218.399999999</v>
      </c>
      <c r="G4" s="4">
        <v>2525260.92</v>
      </c>
      <c r="J4" s="2">
        <v>2001</v>
      </c>
      <c r="K4">
        <v>22</v>
      </c>
      <c r="L4" s="10">
        <v>467353</v>
      </c>
      <c r="M4" s="10">
        <v>1543590</v>
      </c>
      <c r="N4">
        <v>16</v>
      </c>
      <c r="O4" s="4">
        <v>336043018.89999998</v>
      </c>
      <c r="P4" s="4">
        <v>91246502.234999999</v>
      </c>
      <c r="Q4" s="11">
        <v>0.27153220600649713</v>
      </c>
      <c r="S4" s="15"/>
    </row>
    <row r="5" spans="1:19" x14ac:dyDescent="0.4">
      <c r="A5" t="s">
        <v>22</v>
      </c>
      <c r="B5" s="10">
        <v>9559.4</v>
      </c>
      <c r="C5" s="10">
        <v>12793.6</v>
      </c>
      <c r="D5" s="4">
        <v>674.54</v>
      </c>
      <c r="E5">
        <v>0.25</v>
      </c>
      <c r="F5" s="4">
        <v>8629794.9440000001</v>
      </c>
      <c r="G5" s="4">
        <v>2157448.736</v>
      </c>
      <c r="J5" s="2">
        <v>2002</v>
      </c>
      <c r="K5">
        <v>22</v>
      </c>
      <c r="L5" s="10">
        <v>454212</v>
      </c>
      <c r="M5" s="10">
        <v>1596360</v>
      </c>
      <c r="N5">
        <v>16</v>
      </c>
      <c r="O5" s="4">
        <v>352148612.90000004</v>
      </c>
      <c r="P5" s="4">
        <v>122734955.15500002</v>
      </c>
      <c r="Q5" s="11">
        <v>0.3485317012731019</v>
      </c>
      <c r="S5" s="15"/>
    </row>
    <row r="6" spans="1:19" x14ac:dyDescent="0.4">
      <c r="A6" t="s">
        <v>23</v>
      </c>
      <c r="B6" s="10">
        <v>1506.2</v>
      </c>
      <c r="C6" s="10">
        <v>41715.599999999999</v>
      </c>
      <c r="D6" s="4">
        <v>428.52</v>
      </c>
      <c r="E6">
        <v>0.95</v>
      </c>
      <c r="F6" s="4">
        <v>17875968.912</v>
      </c>
      <c r="G6" s="4">
        <v>16982170.466400001</v>
      </c>
      <c r="J6" s="2">
        <v>2003</v>
      </c>
      <c r="K6">
        <v>22</v>
      </c>
      <c r="L6" s="10">
        <v>450144</v>
      </c>
      <c r="M6" s="10">
        <v>1807638</v>
      </c>
      <c r="N6">
        <v>18</v>
      </c>
      <c r="O6" s="4">
        <v>351930585</v>
      </c>
      <c r="P6" s="4">
        <v>133547255.78999999</v>
      </c>
      <c r="Q6" s="11">
        <v>0.37947044525840229</v>
      </c>
      <c r="S6" s="15"/>
    </row>
    <row r="7" spans="1:19" x14ac:dyDescent="0.4">
      <c r="A7" t="s">
        <v>64</v>
      </c>
      <c r="B7" s="10">
        <v>8271.4</v>
      </c>
      <c r="C7" s="10">
        <v>668.6</v>
      </c>
      <c r="J7" s="2">
        <v>2004</v>
      </c>
      <c r="K7">
        <v>22</v>
      </c>
      <c r="L7" s="10">
        <v>435675</v>
      </c>
      <c r="M7" s="10">
        <v>1607158</v>
      </c>
      <c r="N7">
        <v>17</v>
      </c>
      <c r="O7" s="4">
        <v>328918959.40000004</v>
      </c>
      <c r="P7" s="4">
        <v>106798130.07000001</v>
      </c>
      <c r="Q7" s="11">
        <v>0.32469435712923517</v>
      </c>
      <c r="S7" s="15"/>
    </row>
    <row r="8" spans="1:19" x14ac:dyDescent="0.4">
      <c r="A8" t="s">
        <v>65</v>
      </c>
      <c r="B8" s="10">
        <v>155800.79999999999</v>
      </c>
      <c r="C8" s="10">
        <v>81526</v>
      </c>
      <c r="D8" s="4">
        <v>2345.5000000000005</v>
      </c>
      <c r="E8">
        <v>0.95</v>
      </c>
      <c r="F8" s="4">
        <v>191219233.00000003</v>
      </c>
      <c r="G8" s="4">
        <v>181658271.35000002</v>
      </c>
      <c r="J8" s="2">
        <v>2005</v>
      </c>
      <c r="K8">
        <v>22</v>
      </c>
      <c r="L8" s="10">
        <v>451643</v>
      </c>
      <c r="M8" s="10">
        <v>1533931</v>
      </c>
      <c r="N8">
        <v>17</v>
      </c>
      <c r="O8" s="4">
        <v>461388423.19999999</v>
      </c>
      <c r="P8" s="4">
        <v>130140771.06</v>
      </c>
      <c r="Q8" s="11">
        <v>0.2820633646535759</v>
      </c>
      <c r="S8" s="15"/>
    </row>
    <row r="9" spans="1:19" x14ac:dyDescent="0.4">
      <c r="A9" t="s">
        <v>59</v>
      </c>
      <c r="B9" s="10">
        <v>50269.8</v>
      </c>
      <c r="C9" s="10">
        <v>404200</v>
      </c>
      <c r="D9" s="4">
        <v>439.56000000000006</v>
      </c>
      <c r="E9">
        <v>0.25</v>
      </c>
      <c r="F9" s="4">
        <v>177670152.00000003</v>
      </c>
      <c r="G9" s="4">
        <v>44417538.000000007</v>
      </c>
      <c r="J9" s="2">
        <v>2006</v>
      </c>
      <c r="K9">
        <v>22</v>
      </c>
      <c r="L9" s="10">
        <v>466857</v>
      </c>
      <c r="M9" s="10">
        <v>1785363</v>
      </c>
      <c r="N9">
        <v>17</v>
      </c>
      <c r="O9" s="4">
        <v>502493374.10000002</v>
      </c>
      <c r="P9" s="4">
        <v>146204376.14499998</v>
      </c>
      <c r="Q9" s="11">
        <v>0.29095781891027322</v>
      </c>
      <c r="S9" s="15"/>
    </row>
    <row r="10" spans="1:19" x14ac:dyDescent="0.4">
      <c r="A10" t="s">
        <v>66</v>
      </c>
      <c r="B10" s="10">
        <v>86143.4</v>
      </c>
      <c r="C10" s="10">
        <v>13236.4</v>
      </c>
      <c r="D10" s="4">
        <v>2724.08</v>
      </c>
      <c r="E10">
        <v>0.25</v>
      </c>
      <c r="F10" s="4">
        <v>36057012.511999995</v>
      </c>
      <c r="G10" s="4">
        <v>9014253.1279999986</v>
      </c>
      <c r="J10" s="2">
        <v>2007</v>
      </c>
      <c r="K10">
        <v>22</v>
      </c>
      <c r="L10" s="10">
        <v>458876</v>
      </c>
      <c r="M10" s="10">
        <v>1721284</v>
      </c>
      <c r="N10">
        <v>17</v>
      </c>
      <c r="O10" s="4">
        <v>523839475.60000002</v>
      </c>
      <c r="P10" s="4">
        <v>154848857.99000004</v>
      </c>
      <c r="Q10" s="11">
        <v>0.29560364425120472</v>
      </c>
      <c r="S10" s="15"/>
    </row>
    <row r="11" spans="1:19" x14ac:dyDescent="0.4">
      <c r="A11" t="s">
        <v>27</v>
      </c>
      <c r="B11" s="10">
        <v>899.2</v>
      </c>
      <c r="C11" s="10">
        <v>16197.6</v>
      </c>
      <c r="D11" s="4">
        <v>206.24</v>
      </c>
      <c r="E11">
        <v>0.65</v>
      </c>
      <c r="F11" s="4">
        <v>3340593.0240000002</v>
      </c>
      <c r="G11" s="4">
        <v>2171385.4656000002</v>
      </c>
      <c r="J11" s="2">
        <v>2008</v>
      </c>
      <c r="K11">
        <v>22</v>
      </c>
      <c r="L11" s="10">
        <v>458535</v>
      </c>
      <c r="M11" s="10">
        <v>1478730</v>
      </c>
      <c r="N11">
        <v>17</v>
      </c>
      <c r="O11" s="4">
        <v>531528247.40000004</v>
      </c>
      <c r="P11" s="4">
        <v>200911365.11000001</v>
      </c>
      <c r="Q11" s="11">
        <v>0.37798812404189075</v>
      </c>
      <c r="S11" s="15"/>
    </row>
    <row r="12" spans="1:19" x14ac:dyDescent="0.4">
      <c r="A12" t="s">
        <v>29</v>
      </c>
      <c r="B12" s="10">
        <v>4135.6000000000004</v>
      </c>
      <c r="C12" s="10">
        <v>26260.400000000001</v>
      </c>
      <c r="D12" s="4">
        <v>348.68</v>
      </c>
      <c r="E12">
        <v>0.25</v>
      </c>
      <c r="F12" s="4">
        <v>9156476.2719999999</v>
      </c>
      <c r="G12" s="4">
        <v>2289119.068</v>
      </c>
      <c r="J12" s="2">
        <v>2009</v>
      </c>
      <c r="K12">
        <v>22</v>
      </c>
      <c r="L12" s="10">
        <v>470487</v>
      </c>
      <c r="M12" s="10">
        <v>1781278</v>
      </c>
      <c r="N12">
        <v>17</v>
      </c>
      <c r="O12" s="4">
        <v>641608065.4000001</v>
      </c>
      <c r="P12" s="4">
        <v>198473346.31</v>
      </c>
      <c r="Q12" s="11">
        <v>0.3093373618772467</v>
      </c>
    </row>
    <row r="13" spans="1:19" x14ac:dyDescent="0.4">
      <c r="A13" t="s">
        <v>62</v>
      </c>
      <c r="B13" s="10">
        <v>4915.3999999999996</v>
      </c>
      <c r="C13" s="10">
        <v>6743.6</v>
      </c>
      <c r="D13" s="4">
        <v>1072.7400000000002</v>
      </c>
      <c r="E13">
        <v>0.05</v>
      </c>
      <c r="F13" s="4">
        <v>7234129.4640000015</v>
      </c>
      <c r="G13" s="4">
        <v>361706.47320000012</v>
      </c>
      <c r="J13" s="2">
        <v>2010</v>
      </c>
      <c r="K13">
        <v>22</v>
      </c>
      <c r="L13" s="10">
        <v>469291</v>
      </c>
      <c r="M13" s="10">
        <v>1806617</v>
      </c>
      <c r="N13">
        <v>17</v>
      </c>
      <c r="O13" s="4">
        <v>719647565</v>
      </c>
      <c r="P13" s="4">
        <v>263939371.32000002</v>
      </c>
      <c r="Q13" s="11">
        <v>0.36676198761264484</v>
      </c>
    </row>
    <row r="14" spans="1:19" x14ac:dyDescent="0.4">
      <c r="A14" t="s">
        <v>31</v>
      </c>
      <c r="B14" s="10">
        <v>25930</v>
      </c>
      <c r="C14" s="10">
        <v>34167.599999999999</v>
      </c>
      <c r="D14" s="4">
        <v>799.58</v>
      </c>
      <c r="E14">
        <v>0.05</v>
      </c>
      <c r="F14" s="4">
        <v>27319729.607999999</v>
      </c>
      <c r="G14" s="4">
        <v>1365986.4804</v>
      </c>
      <c r="J14" s="2">
        <v>2011</v>
      </c>
      <c r="K14">
        <v>22</v>
      </c>
      <c r="L14" s="10">
        <v>484351</v>
      </c>
      <c r="M14" s="10">
        <v>1941047</v>
      </c>
      <c r="N14">
        <v>17</v>
      </c>
      <c r="O14" s="4">
        <v>757721337.4000001</v>
      </c>
      <c r="P14" s="4">
        <v>291207962.86000007</v>
      </c>
      <c r="Q14" s="11">
        <v>0.38432065785455344</v>
      </c>
    </row>
    <row r="15" spans="1:19" x14ac:dyDescent="0.4">
      <c r="A15" t="s">
        <v>63</v>
      </c>
      <c r="B15" s="10">
        <v>2928.6</v>
      </c>
      <c r="C15" s="10">
        <v>39670.800000000003</v>
      </c>
      <c r="D15" s="4">
        <v>275.06</v>
      </c>
      <c r="E15">
        <v>0.65</v>
      </c>
      <c r="F15" s="4">
        <v>10911850.248000002</v>
      </c>
      <c r="G15" s="4">
        <v>7092702.6612000009</v>
      </c>
      <c r="J15" s="2">
        <v>2012</v>
      </c>
      <c r="K15">
        <v>22</v>
      </c>
      <c r="L15" s="10">
        <v>425433</v>
      </c>
      <c r="M15" s="10">
        <v>1999440</v>
      </c>
      <c r="N15">
        <v>18</v>
      </c>
      <c r="O15" s="4">
        <v>837331080.0999999</v>
      </c>
      <c r="P15" s="4">
        <v>374665455.63500005</v>
      </c>
      <c r="Q15" s="11">
        <v>0.44745198708049255</v>
      </c>
    </row>
    <row r="16" spans="1:19" x14ac:dyDescent="0.4">
      <c r="A16" t="s">
        <v>67</v>
      </c>
      <c r="B16" s="10">
        <v>19200</v>
      </c>
      <c r="C16" s="10">
        <v>268399</v>
      </c>
      <c r="J16" s="2">
        <v>2013</v>
      </c>
      <c r="K16">
        <v>22</v>
      </c>
      <c r="L16" s="10">
        <v>438915</v>
      </c>
      <c r="M16" s="10">
        <v>2201185</v>
      </c>
      <c r="N16">
        <v>18</v>
      </c>
      <c r="O16" s="4">
        <v>795634087.60000002</v>
      </c>
      <c r="P16" s="4">
        <v>293555097.25000006</v>
      </c>
      <c r="Q16" s="11">
        <v>0.36895741626090689</v>
      </c>
    </row>
    <row r="17" spans="1:17" x14ac:dyDescent="0.4">
      <c r="A17" t="s">
        <v>32</v>
      </c>
      <c r="B17" s="10">
        <v>23921.4</v>
      </c>
      <c r="C17" s="10">
        <v>132957.20000000001</v>
      </c>
      <c r="D17" s="4">
        <v>277.84000000000003</v>
      </c>
      <c r="E17">
        <v>0.05</v>
      </c>
      <c r="F17" s="4">
        <v>36940828.448000006</v>
      </c>
      <c r="G17" s="4">
        <v>1847041.4224000005</v>
      </c>
      <c r="J17" s="2">
        <v>2014</v>
      </c>
      <c r="K17">
        <v>22</v>
      </c>
      <c r="L17" s="10">
        <v>459370</v>
      </c>
      <c r="M17" s="10">
        <v>2489172</v>
      </c>
      <c r="N17">
        <v>18</v>
      </c>
      <c r="O17" s="4">
        <v>862816508.90000021</v>
      </c>
      <c r="P17" s="4">
        <v>373007911.96499997</v>
      </c>
      <c r="Q17" s="11">
        <v>0.4323142963972092</v>
      </c>
    </row>
    <row r="18" spans="1:17" x14ac:dyDescent="0.4">
      <c r="A18" t="s">
        <v>68</v>
      </c>
      <c r="B18" s="10">
        <v>10450.6</v>
      </c>
      <c r="C18" s="10">
        <v>1041376.4</v>
      </c>
      <c r="D18" s="4">
        <v>1038.04</v>
      </c>
      <c r="E18">
        <v>0.05</v>
      </c>
      <c r="F18" s="4">
        <v>1080990358.256</v>
      </c>
      <c r="G18" s="4">
        <v>54049517.912800007</v>
      </c>
      <c r="J18" s="2">
        <v>2015</v>
      </c>
      <c r="K18">
        <v>22</v>
      </c>
      <c r="L18" s="10">
        <v>447589</v>
      </c>
      <c r="M18" s="10">
        <v>2644488</v>
      </c>
      <c r="N18">
        <v>18</v>
      </c>
      <c r="O18" s="4">
        <v>1019585491.2000002</v>
      </c>
      <c r="P18" s="4">
        <v>439829105.9600001</v>
      </c>
      <c r="Q18" s="11">
        <v>0.43138031068129817</v>
      </c>
    </row>
    <row r="19" spans="1:17" x14ac:dyDescent="0.4">
      <c r="A19" t="s">
        <v>69</v>
      </c>
      <c r="B19" s="10">
        <v>22209.599999999999</v>
      </c>
      <c r="C19" s="10">
        <v>23751</v>
      </c>
      <c r="D19" s="4">
        <v>614.06000000000006</v>
      </c>
      <c r="E19">
        <v>0.05</v>
      </c>
      <c r="F19" s="4">
        <v>14584539.060000001</v>
      </c>
      <c r="G19" s="4">
        <v>729226.9530000001</v>
      </c>
      <c r="J19" s="2">
        <v>2016</v>
      </c>
      <c r="K19">
        <v>22</v>
      </c>
      <c r="L19" s="10">
        <v>517261</v>
      </c>
      <c r="M19" s="10">
        <v>2821487</v>
      </c>
      <c r="N19">
        <v>18</v>
      </c>
      <c r="O19" s="4">
        <v>1123985022.4000001</v>
      </c>
      <c r="P19" s="4">
        <v>467172670.49000001</v>
      </c>
      <c r="Q19" s="11">
        <v>0.41563958698708009</v>
      </c>
    </row>
    <row r="20" spans="1:17" x14ac:dyDescent="0.4">
      <c r="A20" t="s">
        <v>70</v>
      </c>
      <c r="B20" s="10">
        <v>1138.2</v>
      </c>
      <c r="C20" s="10">
        <v>6690</v>
      </c>
      <c r="D20" s="4">
        <v>416.73999999999995</v>
      </c>
      <c r="E20">
        <v>0.05</v>
      </c>
      <c r="F20" s="4">
        <v>2787990.5999999996</v>
      </c>
      <c r="G20" s="4">
        <v>139399.53</v>
      </c>
      <c r="J20" s="2">
        <v>2017</v>
      </c>
      <c r="K20">
        <v>22</v>
      </c>
      <c r="L20" s="10">
        <v>517797</v>
      </c>
      <c r="M20" s="10">
        <v>2847632</v>
      </c>
      <c r="N20">
        <v>18</v>
      </c>
      <c r="O20" s="4">
        <v>1810641385.8</v>
      </c>
      <c r="P20" s="4">
        <v>544872339.89999998</v>
      </c>
      <c r="Q20" s="11">
        <v>0.30092780612062381</v>
      </c>
    </row>
    <row r="21" spans="1:17" x14ac:dyDescent="0.4">
      <c r="A21" t="s">
        <v>37</v>
      </c>
      <c r="B21" s="10">
        <v>8339.7999999999993</v>
      </c>
      <c r="C21" s="10">
        <v>39108.6</v>
      </c>
      <c r="D21" s="4">
        <v>424.19999999999993</v>
      </c>
      <c r="E21">
        <v>0.95</v>
      </c>
      <c r="F21" s="4">
        <v>16589868.119999997</v>
      </c>
      <c r="G21" s="4">
        <v>15760374.713999996</v>
      </c>
      <c r="J21" s="2">
        <v>2018</v>
      </c>
      <c r="K21">
        <v>23</v>
      </c>
      <c r="L21" s="10">
        <v>517783</v>
      </c>
      <c r="M21" s="10">
        <v>3478332</v>
      </c>
      <c r="N21">
        <v>18</v>
      </c>
      <c r="O21" s="4">
        <v>1870470202.9000003</v>
      </c>
      <c r="P21" s="4">
        <v>505146787.11500001</v>
      </c>
      <c r="Q21" s="11">
        <v>0.27006406535202437</v>
      </c>
    </row>
    <row r="22" spans="1:17" x14ac:dyDescent="0.4">
      <c r="A22" t="s">
        <v>45</v>
      </c>
      <c r="B22" s="10">
        <v>6500.2</v>
      </c>
      <c r="C22" s="10">
        <v>242186.4</v>
      </c>
      <c r="D22" s="4">
        <v>491.46000000000004</v>
      </c>
      <c r="E22">
        <v>0.05</v>
      </c>
      <c r="F22" s="4">
        <v>119024928.14400001</v>
      </c>
      <c r="G22" s="4">
        <v>5951246.4072000012</v>
      </c>
      <c r="J22" s="2">
        <v>2019</v>
      </c>
      <c r="K22">
        <v>23</v>
      </c>
      <c r="L22" s="10">
        <v>533630</v>
      </c>
      <c r="M22" s="10">
        <v>3758247</v>
      </c>
      <c r="N22">
        <v>18</v>
      </c>
      <c r="O22" s="4">
        <v>2360580203.4999995</v>
      </c>
      <c r="P22" s="4">
        <v>572634055.33500016</v>
      </c>
      <c r="Q22" s="11">
        <v>0.24258191036507193</v>
      </c>
    </row>
    <row r="23" spans="1:17" x14ac:dyDescent="0.4">
      <c r="A23" t="s">
        <v>46</v>
      </c>
      <c r="B23" s="10">
        <v>9966.6666666666661</v>
      </c>
      <c r="C23" s="10">
        <v>418891</v>
      </c>
      <c r="D23" s="6"/>
      <c r="J23" s="2">
        <v>2020</v>
      </c>
      <c r="K23">
        <v>23</v>
      </c>
      <c r="L23" s="10">
        <v>556189</v>
      </c>
      <c r="M23" s="10">
        <v>3925326</v>
      </c>
      <c r="N23">
        <v>18</v>
      </c>
      <c r="O23" s="4">
        <v>3760186097.5000005</v>
      </c>
      <c r="P23" s="4">
        <v>595680931.85500002</v>
      </c>
      <c r="Q23" s="11">
        <v>0.15841793900866896</v>
      </c>
    </row>
    <row r="24" spans="1:17" x14ac:dyDescent="0.4">
      <c r="A24" s="7" t="s">
        <v>50</v>
      </c>
      <c r="B24" s="23">
        <f>SUM(B3:B23)</f>
        <v>532518.66666666651</v>
      </c>
      <c r="C24" s="23">
        <f t="shared" ref="C24:G24" si="0">SUM(C3:C23)</f>
        <v>3533761.2</v>
      </c>
      <c r="D24" s="7"/>
      <c r="E24" s="7"/>
      <c r="F24" s="9">
        <f t="shared" si="0"/>
        <v>2094155279.2919998</v>
      </c>
      <c r="G24" s="9">
        <f t="shared" si="0"/>
        <v>532668445.07020009</v>
      </c>
      <c r="K24" s="26" t="s">
        <v>14</v>
      </c>
      <c r="L24" s="27">
        <f>(L23-L3)/L3</f>
        <v>0.12447964999322711</v>
      </c>
      <c r="M24" s="27">
        <f>(M23-M3)/M3</f>
        <v>1.6916010507686368</v>
      </c>
      <c r="N24" s="26"/>
      <c r="O24" s="27">
        <f>(O23-O3)/O3</f>
        <v>9.3974847998625162</v>
      </c>
      <c r="P24" s="27">
        <f>(P23-P3)/P3</f>
        <v>6.3500439929792334</v>
      </c>
      <c r="Q24" s="26"/>
    </row>
    <row r="25" spans="1:17" x14ac:dyDescent="0.4">
      <c r="K25" s="26" t="s">
        <v>15</v>
      </c>
      <c r="L25" s="27">
        <f>(L23-L13)/L13</f>
        <v>0.18516869064184058</v>
      </c>
      <c r="M25" s="27">
        <f>(M23-M13)/M13</f>
        <v>1.1727493984613231</v>
      </c>
      <c r="N25" s="26"/>
      <c r="O25" s="27">
        <f>(O23-O13)/O13</f>
        <v>4.2250383109404401</v>
      </c>
      <c r="P25" s="27">
        <f>(P23-P13)/P13</f>
        <v>1.2568854690981157</v>
      </c>
      <c r="Q25" s="26"/>
    </row>
    <row r="26" spans="1:17" x14ac:dyDescent="0.4">
      <c r="K26" s="26" t="s">
        <v>16</v>
      </c>
      <c r="L26" s="27">
        <f>(L23-L18)/L18</f>
        <v>0.24263330868274244</v>
      </c>
      <c r="M26" s="27">
        <f>(M23-M18)/M18</f>
        <v>0.484342526795357</v>
      </c>
      <c r="N26" s="26"/>
      <c r="O26" s="27">
        <f>(O23-O18)/O18</f>
        <v>2.6879556740989448</v>
      </c>
      <c r="P26" s="27">
        <f>(P23-P18)/P18</f>
        <v>0.3543463217488243</v>
      </c>
      <c r="Q26" s="26"/>
    </row>
    <row r="27" spans="1:17" x14ac:dyDescent="0.4">
      <c r="K27" s="26" t="s">
        <v>60</v>
      </c>
      <c r="L27" s="29">
        <f>AVERAGE(L14:L23)</f>
        <v>489831.8</v>
      </c>
      <c r="M27" s="29">
        <f>AVERAGE(M14:M23)</f>
        <v>2810635.6</v>
      </c>
      <c r="N27" s="26"/>
      <c r="O27" s="28">
        <f>AVERAGE(O14:O23)</f>
        <v>1519895141.73</v>
      </c>
      <c r="P27" s="28">
        <f>AVERAGE(P14:P23)</f>
        <v>445777231.83649999</v>
      </c>
      <c r="Q27" s="27">
        <f>AVERAGE(Q14:Q23)</f>
        <v>0.34520559761079295</v>
      </c>
    </row>
    <row r="28" spans="1:17" x14ac:dyDescent="0.4">
      <c r="K28" s="26" t="s">
        <v>61</v>
      </c>
      <c r="L28" s="29">
        <f>AVERAGE(L19:L23)</f>
        <v>528532</v>
      </c>
      <c r="M28" s="29">
        <f>AVERAGE(M19:M23)</f>
        <v>3366204.8</v>
      </c>
      <c r="N28" s="26"/>
      <c r="O28" s="28">
        <f>AVERAGE(O19:O23)</f>
        <v>2185172582.4200001</v>
      </c>
      <c r="P28" s="28">
        <f>AVERAGE(P19:P23)</f>
        <v>537101356.93900001</v>
      </c>
      <c r="Q28" s="27">
        <f>AVERAGE(Q19:Q23)</f>
        <v>0.27752626156669385</v>
      </c>
    </row>
  </sheetData>
  <mergeCells count="3">
    <mergeCell ref="A1:G1"/>
    <mergeCell ref="J1:Q1"/>
    <mergeCell ref="S2:S11"/>
  </mergeCells>
  <pageMargins left="0.7" right="0.7" top="0.75" bottom="0.75" header="0.3" footer="0.3"/>
  <ignoredErrors>
    <ignoredError sqref="L27:Q28"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F4B63-5051-467C-B583-4EEAF024B64C}">
  <dimension ref="A1:S28"/>
  <sheetViews>
    <sheetView topLeftCell="H1" workbookViewId="0">
      <selection activeCell="S12" sqref="S12"/>
    </sheetView>
  </sheetViews>
  <sheetFormatPr defaultRowHeight="14.6" x14ac:dyDescent="0.4"/>
  <cols>
    <col min="1" max="1" width="29.69140625" customWidth="1"/>
    <col min="2" max="3" width="9.3828125" bestFit="1" customWidth="1"/>
    <col min="5" max="5" width="19.765625" bestFit="1" customWidth="1"/>
    <col min="6" max="6" width="15.23046875" bestFit="1" customWidth="1"/>
    <col min="7" max="7" width="22.23046875" bestFit="1" customWidth="1"/>
    <col min="10" max="10" width="4.84375" bestFit="1" customWidth="1"/>
    <col min="11" max="11" width="14.765625" bestFit="1" customWidth="1"/>
    <col min="12" max="12" width="8.53515625" bestFit="1" customWidth="1"/>
    <col min="13" max="13" width="12.3828125" bestFit="1" customWidth="1"/>
    <col min="14" max="14" width="19.61328125" bestFit="1" customWidth="1"/>
    <col min="15" max="15" width="15.23046875" bestFit="1" customWidth="1"/>
    <col min="16" max="16" width="22.23046875" bestFit="1" customWidth="1"/>
    <col min="17" max="17" width="12.3046875" bestFit="1" customWidth="1"/>
    <col min="19" max="19" width="46.4609375" customWidth="1"/>
  </cols>
  <sheetData>
    <row r="1" spans="1:19" x14ac:dyDescent="0.4">
      <c r="A1" s="14" t="s">
        <v>2</v>
      </c>
      <c r="B1" s="14"/>
      <c r="C1" s="14"/>
      <c r="D1" s="14"/>
      <c r="E1" s="14"/>
      <c r="F1" s="14"/>
      <c r="G1" s="14"/>
      <c r="J1" s="14" t="s">
        <v>3</v>
      </c>
      <c r="K1" s="14"/>
      <c r="L1" s="14"/>
      <c r="M1" s="14"/>
      <c r="N1" s="14"/>
      <c r="O1" s="14"/>
      <c r="P1" s="14"/>
      <c r="Q1" s="14"/>
      <c r="R1" s="20"/>
      <c r="S1" s="7" t="s">
        <v>7</v>
      </c>
    </row>
    <row r="2" spans="1:19" x14ac:dyDescent="0.4">
      <c r="A2" s="7" t="s">
        <v>0</v>
      </c>
      <c r="B2" s="7" t="s">
        <v>9</v>
      </c>
      <c r="C2" s="7" t="s">
        <v>10</v>
      </c>
      <c r="D2" s="7" t="s">
        <v>11</v>
      </c>
      <c r="E2" s="7" t="s">
        <v>1</v>
      </c>
      <c r="F2" s="7" t="s">
        <v>48</v>
      </c>
      <c r="G2" s="7" t="s">
        <v>49</v>
      </c>
      <c r="J2" s="7" t="s">
        <v>4</v>
      </c>
      <c r="K2" s="7" t="s">
        <v>8</v>
      </c>
      <c r="L2" s="7" t="s">
        <v>9</v>
      </c>
      <c r="M2" s="7" t="s">
        <v>10</v>
      </c>
      <c r="N2" s="7" t="s">
        <v>51</v>
      </c>
      <c r="O2" s="7" t="s">
        <v>48</v>
      </c>
      <c r="P2" s="7" t="s">
        <v>49</v>
      </c>
      <c r="Q2" s="7" t="s">
        <v>52</v>
      </c>
      <c r="R2" s="21"/>
      <c r="S2" s="15" t="s">
        <v>83</v>
      </c>
    </row>
    <row r="3" spans="1:19" x14ac:dyDescent="0.4">
      <c r="A3" t="s">
        <v>19</v>
      </c>
      <c r="B3" s="10">
        <v>107.6</v>
      </c>
      <c r="C3" s="10">
        <v>468.8</v>
      </c>
      <c r="D3" s="4">
        <v>2127.4</v>
      </c>
      <c r="E3">
        <v>0.65</v>
      </c>
      <c r="F3" s="4">
        <v>997325.12000000011</v>
      </c>
      <c r="G3" s="4">
        <v>648261.3280000001</v>
      </c>
      <c r="J3" s="2">
        <v>2000</v>
      </c>
      <c r="K3">
        <v>20</v>
      </c>
      <c r="L3" s="10">
        <v>10693</v>
      </c>
      <c r="M3" s="10">
        <v>19669</v>
      </c>
      <c r="S3" s="15"/>
    </row>
    <row r="4" spans="1:19" x14ac:dyDescent="0.4">
      <c r="A4" t="s">
        <v>57</v>
      </c>
      <c r="B4" s="10">
        <v>273.39999999999998</v>
      </c>
      <c r="C4" s="10">
        <v>1552.8</v>
      </c>
      <c r="D4" s="4">
        <v>1217.28</v>
      </c>
      <c r="E4">
        <v>0.65</v>
      </c>
      <c r="F4" s="4">
        <v>1890192.3839999998</v>
      </c>
      <c r="G4" s="4">
        <v>1228625.0496</v>
      </c>
      <c r="J4" s="2">
        <v>2001</v>
      </c>
      <c r="K4">
        <v>20</v>
      </c>
      <c r="L4" s="10">
        <v>9274</v>
      </c>
      <c r="M4" s="10">
        <v>18672</v>
      </c>
      <c r="S4" s="15"/>
    </row>
    <row r="5" spans="1:19" x14ac:dyDescent="0.4">
      <c r="A5" t="s">
        <v>21</v>
      </c>
      <c r="B5" s="10">
        <v>105.4</v>
      </c>
      <c r="C5" s="10">
        <v>128</v>
      </c>
      <c r="D5" s="4">
        <v>2155.7599999999998</v>
      </c>
      <c r="E5">
        <v>0.05</v>
      </c>
      <c r="F5" s="4">
        <v>275937.27999999997</v>
      </c>
      <c r="G5" s="4">
        <v>13796.864</v>
      </c>
      <c r="J5" s="2">
        <v>2002</v>
      </c>
      <c r="K5">
        <v>20</v>
      </c>
      <c r="L5" s="10">
        <v>11352</v>
      </c>
      <c r="M5" s="10">
        <v>19787</v>
      </c>
      <c r="S5" s="15"/>
    </row>
    <row r="6" spans="1:19" x14ac:dyDescent="0.4">
      <c r="A6" t="s">
        <v>23</v>
      </c>
      <c r="B6" s="10">
        <v>62.4</v>
      </c>
      <c r="C6" s="10">
        <v>1062</v>
      </c>
      <c r="D6" s="4">
        <v>1535.3</v>
      </c>
      <c r="E6">
        <v>0.95</v>
      </c>
      <c r="F6" s="4">
        <v>1630488.5999999999</v>
      </c>
      <c r="G6" s="4">
        <v>1548964.1699999997</v>
      </c>
      <c r="J6" s="2">
        <v>2003</v>
      </c>
      <c r="K6">
        <v>20</v>
      </c>
      <c r="L6" s="10">
        <v>9664</v>
      </c>
      <c r="M6" s="10">
        <v>18663</v>
      </c>
      <c r="S6" s="15"/>
    </row>
    <row r="7" spans="1:19" x14ac:dyDescent="0.4">
      <c r="A7" t="s">
        <v>58</v>
      </c>
      <c r="B7" s="10">
        <v>17.399999999999999</v>
      </c>
      <c r="C7" s="10">
        <v>103.8</v>
      </c>
      <c r="J7" s="2">
        <v>2004</v>
      </c>
      <c r="K7">
        <v>20</v>
      </c>
      <c r="L7" s="10">
        <v>10415</v>
      </c>
      <c r="M7" s="10">
        <v>19075</v>
      </c>
      <c r="S7" s="15"/>
    </row>
    <row r="8" spans="1:19" x14ac:dyDescent="0.4">
      <c r="A8" t="s">
        <v>65</v>
      </c>
      <c r="B8" s="10">
        <v>961.4</v>
      </c>
      <c r="C8" s="10">
        <v>660</v>
      </c>
      <c r="D8" s="4">
        <v>2149.6400000000003</v>
      </c>
      <c r="E8">
        <v>0.95</v>
      </c>
      <c r="F8" s="4">
        <v>1418762.4000000001</v>
      </c>
      <c r="G8" s="4">
        <v>1347824.28</v>
      </c>
      <c r="J8" s="2">
        <v>2005</v>
      </c>
      <c r="K8">
        <v>20</v>
      </c>
      <c r="L8" s="10">
        <v>4307</v>
      </c>
      <c r="M8" s="10">
        <v>15451</v>
      </c>
      <c r="S8" s="15"/>
    </row>
    <row r="9" spans="1:19" x14ac:dyDescent="0.4">
      <c r="A9" t="s">
        <v>59</v>
      </c>
      <c r="B9" s="10">
        <v>1631.6</v>
      </c>
      <c r="C9" s="10">
        <v>5967.4</v>
      </c>
      <c r="D9" s="4">
        <v>1679.36</v>
      </c>
      <c r="E9">
        <v>0.25</v>
      </c>
      <c r="F9" s="4">
        <v>10021412.863999998</v>
      </c>
      <c r="G9" s="4">
        <v>2505353.2159999995</v>
      </c>
      <c r="J9" s="2">
        <v>2006</v>
      </c>
      <c r="K9">
        <v>20</v>
      </c>
      <c r="L9" s="10">
        <v>4572</v>
      </c>
      <c r="M9" s="10">
        <v>15953</v>
      </c>
      <c r="S9" s="15"/>
    </row>
    <row r="10" spans="1:19" x14ac:dyDescent="0.4">
      <c r="A10" t="s">
        <v>27</v>
      </c>
      <c r="B10" s="10">
        <v>124.2</v>
      </c>
      <c r="C10" s="10">
        <v>1201.2</v>
      </c>
      <c r="D10" s="4">
        <v>954.42000000000007</v>
      </c>
      <c r="E10">
        <v>0.65</v>
      </c>
      <c r="F10" s="4">
        <v>1146449.3040000002</v>
      </c>
      <c r="G10" s="4">
        <v>745192.04760000017</v>
      </c>
      <c r="J10" s="2">
        <v>2007</v>
      </c>
      <c r="K10">
        <v>20</v>
      </c>
      <c r="L10" s="10">
        <v>4991</v>
      </c>
      <c r="M10" s="10">
        <v>17363</v>
      </c>
      <c r="S10" s="15"/>
    </row>
    <row r="11" spans="1:19" x14ac:dyDescent="0.4">
      <c r="A11" t="s">
        <v>31</v>
      </c>
      <c r="B11" s="10">
        <v>19</v>
      </c>
      <c r="C11" s="10">
        <v>300.2</v>
      </c>
      <c r="D11" s="4">
        <v>531.66000000000008</v>
      </c>
      <c r="E11">
        <v>0.05</v>
      </c>
      <c r="F11" s="4">
        <v>159604.33200000002</v>
      </c>
      <c r="G11" s="4">
        <v>7980.2166000000016</v>
      </c>
      <c r="J11" s="2">
        <v>2008</v>
      </c>
      <c r="K11">
        <v>20</v>
      </c>
      <c r="L11" s="10">
        <v>5418</v>
      </c>
      <c r="M11" s="10">
        <v>17018</v>
      </c>
      <c r="S11" s="15"/>
    </row>
    <row r="12" spans="1:19" x14ac:dyDescent="0.4">
      <c r="A12" t="s">
        <v>63</v>
      </c>
      <c r="B12" s="10">
        <v>253.2</v>
      </c>
      <c r="C12" s="10">
        <v>1494.6</v>
      </c>
      <c r="D12" s="4">
        <v>410.88</v>
      </c>
      <c r="E12">
        <v>0.65</v>
      </c>
      <c r="F12" s="4">
        <v>614101.24799999991</v>
      </c>
      <c r="G12" s="4">
        <v>399165.81119999994</v>
      </c>
      <c r="J12" s="2">
        <v>2009</v>
      </c>
      <c r="K12">
        <v>20</v>
      </c>
      <c r="L12" s="10">
        <v>5629</v>
      </c>
      <c r="M12" s="10">
        <v>16199</v>
      </c>
    </row>
    <row r="13" spans="1:19" x14ac:dyDescent="0.4">
      <c r="A13" t="s">
        <v>72</v>
      </c>
      <c r="B13" s="10">
        <v>1216.5999999999999</v>
      </c>
      <c r="C13" s="10">
        <v>580.4</v>
      </c>
      <c r="D13" s="4">
        <v>3467.1400000000003</v>
      </c>
      <c r="E13">
        <v>0.65</v>
      </c>
      <c r="F13" s="4">
        <v>2012328.0560000001</v>
      </c>
      <c r="G13" s="4">
        <v>1308013.2364000001</v>
      </c>
      <c r="J13" s="2">
        <v>2010</v>
      </c>
      <c r="K13">
        <v>20</v>
      </c>
      <c r="L13" s="10">
        <v>6094</v>
      </c>
      <c r="M13" s="10">
        <v>17618</v>
      </c>
      <c r="N13">
        <v>16</v>
      </c>
      <c r="O13" s="4">
        <v>20868552.899999999</v>
      </c>
      <c r="P13" s="4">
        <v>8636386.5449999999</v>
      </c>
      <c r="Q13" s="11">
        <v>0.41384692970253822</v>
      </c>
    </row>
    <row r="14" spans="1:19" x14ac:dyDescent="0.4">
      <c r="A14" t="s">
        <v>32</v>
      </c>
      <c r="B14" s="10">
        <v>93.2</v>
      </c>
      <c r="C14" s="10">
        <v>580</v>
      </c>
      <c r="D14" s="4">
        <v>672.25999999999988</v>
      </c>
      <c r="E14">
        <v>0.05</v>
      </c>
      <c r="F14" s="4">
        <v>389910.79999999993</v>
      </c>
      <c r="G14" s="4">
        <v>19495.539999999997</v>
      </c>
      <c r="J14" s="2">
        <v>2011</v>
      </c>
      <c r="K14">
        <v>20</v>
      </c>
      <c r="L14" s="10">
        <v>6103</v>
      </c>
      <c r="M14" s="10">
        <v>18200</v>
      </c>
      <c r="N14">
        <v>16</v>
      </c>
      <c r="O14" s="4">
        <v>23269154.600000001</v>
      </c>
      <c r="P14" s="4">
        <v>9324315.5500000007</v>
      </c>
      <c r="Q14" s="11">
        <v>0.4007156989708599</v>
      </c>
    </row>
    <row r="15" spans="1:19" x14ac:dyDescent="0.4">
      <c r="A15" t="s">
        <v>69</v>
      </c>
      <c r="B15" s="10">
        <v>222.2</v>
      </c>
      <c r="C15" s="10">
        <v>303.2</v>
      </c>
      <c r="D15" s="4">
        <v>699.43999999999994</v>
      </c>
      <c r="E15">
        <v>0.05</v>
      </c>
      <c r="F15" s="4">
        <v>550138.20799999998</v>
      </c>
      <c r="G15" s="4">
        <v>27506.910400000001</v>
      </c>
      <c r="J15" s="2">
        <v>2012</v>
      </c>
      <c r="K15">
        <v>20</v>
      </c>
      <c r="L15" s="10">
        <v>6094</v>
      </c>
      <c r="M15" s="10">
        <v>18146</v>
      </c>
      <c r="N15">
        <v>16</v>
      </c>
      <c r="O15" s="4">
        <v>22502940.100000001</v>
      </c>
      <c r="P15" s="4">
        <v>9741909.4749999996</v>
      </c>
      <c r="Q15" s="11">
        <v>0.43291718467490381</v>
      </c>
    </row>
    <row r="16" spans="1:19" x14ac:dyDescent="0.4">
      <c r="A16" t="s">
        <v>36</v>
      </c>
      <c r="B16" s="10">
        <v>210</v>
      </c>
      <c r="C16" s="10">
        <v>743.4</v>
      </c>
      <c r="D16" s="4">
        <v>1814.44</v>
      </c>
      <c r="E16">
        <v>0.65</v>
      </c>
      <c r="F16" s="4">
        <v>427068.43199999991</v>
      </c>
      <c r="G16" s="4">
        <v>277594.48079999996</v>
      </c>
      <c r="J16" s="2">
        <v>2013</v>
      </c>
      <c r="K16">
        <v>20</v>
      </c>
      <c r="L16" s="10">
        <v>6153</v>
      </c>
      <c r="M16" s="10">
        <v>19030</v>
      </c>
      <c r="N16">
        <v>16</v>
      </c>
      <c r="O16" s="4">
        <v>23423958.099999998</v>
      </c>
      <c r="P16" s="4">
        <v>10310731.564999999</v>
      </c>
      <c r="Q16" s="11">
        <v>0.4401788767287797</v>
      </c>
    </row>
    <row r="17" spans="1:17" x14ac:dyDescent="0.4">
      <c r="A17" t="s">
        <v>70</v>
      </c>
      <c r="B17" s="10">
        <v>145.19999999999999</v>
      </c>
      <c r="C17" s="10">
        <v>1612</v>
      </c>
      <c r="D17" s="4">
        <v>574.4799999999999</v>
      </c>
      <c r="E17">
        <v>0.05</v>
      </c>
      <c r="F17" s="4">
        <v>718113.75999999989</v>
      </c>
      <c r="G17" s="4">
        <v>35905.687999999995</v>
      </c>
      <c r="J17" s="2">
        <v>2014</v>
      </c>
      <c r="K17">
        <v>20</v>
      </c>
      <c r="L17" s="10">
        <v>6625</v>
      </c>
      <c r="M17" s="10">
        <v>20436</v>
      </c>
      <c r="N17">
        <v>15</v>
      </c>
      <c r="O17" s="4">
        <v>23329900.900000002</v>
      </c>
      <c r="P17" s="4">
        <v>9762899.5050000008</v>
      </c>
      <c r="Q17" s="11">
        <v>0.41847153774236562</v>
      </c>
    </row>
    <row r="18" spans="1:17" x14ac:dyDescent="0.4">
      <c r="A18" t="s">
        <v>37</v>
      </c>
      <c r="B18" s="10">
        <v>23.2</v>
      </c>
      <c r="C18" s="10">
        <v>367.6</v>
      </c>
      <c r="D18" s="4">
        <v>445.4799999999999</v>
      </c>
      <c r="E18">
        <v>0.95</v>
      </c>
      <c r="F18" s="4">
        <v>429834.68</v>
      </c>
      <c r="G18" s="4">
        <v>408342.946</v>
      </c>
      <c r="J18" s="2">
        <v>2015</v>
      </c>
      <c r="K18">
        <v>20</v>
      </c>
      <c r="L18" s="10">
        <v>6513</v>
      </c>
      <c r="M18" s="10">
        <v>22869</v>
      </c>
      <c r="N18">
        <v>16</v>
      </c>
      <c r="O18" s="4">
        <v>31783854.399999999</v>
      </c>
      <c r="P18" s="4">
        <v>14284402.309999999</v>
      </c>
      <c r="Q18" s="11">
        <v>0.44942322382398026</v>
      </c>
    </row>
    <row r="19" spans="1:17" x14ac:dyDescent="0.4">
      <c r="A19" t="s">
        <v>40</v>
      </c>
      <c r="B19" s="10">
        <v>157.80000000000001</v>
      </c>
      <c r="C19" s="10">
        <v>51.4</v>
      </c>
      <c r="D19" s="4">
        <v>1169.3</v>
      </c>
      <c r="J19" s="2">
        <v>2016</v>
      </c>
      <c r="K19">
        <v>20</v>
      </c>
      <c r="L19" s="10">
        <v>6626</v>
      </c>
      <c r="M19" s="10">
        <v>24111</v>
      </c>
      <c r="N19">
        <v>18</v>
      </c>
      <c r="O19" s="4">
        <v>34188395.5</v>
      </c>
      <c r="P19" s="4">
        <v>15794092.025000002</v>
      </c>
      <c r="Q19" s="11">
        <v>0.46197230943464435</v>
      </c>
    </row>
    <row r="20" spans="1:17" x14ac:dyDescent="0.4">
      <c r="A20" t="s">
        <v>45</v>
      </c>
      <c r="B20" s="10">
        <v>205.6</v>
      </c>
      <c r="C20" s="10">
        <v>1534.6</v>
      </c>
      <c r="D20" s="4">
        <v>1693.1800000000003</v>
      </c>
      <c r="E20">
        <v>0.05</v>
      </c>
      <c r="F20" s="4">
        <v>2598354.0280000004</v>
      </c>
      <c r="G20" s="4">
        <v>129917.70140000002</v>
      </c>
      <c r="J20" s="2">
        <v>2017</v>
      </c>
      <c r="K20">
        <v>20</v>
      </c>
      <c r="L20" s="10">
        <v>6211</v>
      </c>
      <c r="M20" s="10">
        <v>20736</v>
      </c>
      <c r="N20">
        <v>18</v>
      </c>
      <c r="O20" s="4">
        <v>31716593.400000002</v>
      </c>
      <c r="P20" s="4">
        <v>14805171.689999998</v>
      </c>
      <c r="Q20" s="11">
        <v>0.46679577164172986</v>
      </c>
    </row>
    <row r="21" spans="1:17" x14ac:dyDescent="0.4">
      <c r="A21" t="s">
        <v>46</v>
      </c>
      <c r="B21" s="10">
        <v>244.6</v>
      </c>
      <c r="C21" s="10">
        <v>2957.4</v>
      </c>
      <c r="D21" s="4">
        <v>1366.5399999999997</v>
      </c>
      <c r="E21">
        <v>0.95</v>
      </c>
      <c r="F21" s="4">
        <v>4041405.3959999993</v>
      </c>
      <c r="G21" s="4">
        <v>3839335.1261999989</v>
      </c>
      <c r="J21" s="2">
        <v>2018</v>
      </c>
      <c r="K21">
        <v>20</v>
      </c>
      <c r="L21" s="10">
        <v>6317</v>
      </c>
      <c r="M21" s="10">
        <v>23254</v>
      </c>
      <c r="N21">
        <v>18</v>
      </c>
      <c r="O21" s="4">
        <v>33276742.899999999</v>
      </c>
      <c r="P21" s="4">
        <v>17409517.415000003</v>
      </c>
      <c r="Q21" s="11">
        <v>0.52317372127787187</v>
      </c>
    </row>
    <row r="22" spans="1:17" x14ac:dyDescent="0.4">
      <c r="A22" s="7" t="s">
        <v>50</v>
      </c>
      <c r="B22" s="23">
        <f>SUM(B3:B21)</f>
        <v>6073.9999999999991</v>
      </c>
      <c r="C22" s="23">
        <f>SUM(C3:C21)</f>
        <v>21668.800000000003</v>
      </c>
      <c r="D22" s="8"/>
      <c r="E22" s="8"/>
      <c r="F22" s="9">
        <f>SUM(F3:F21)</f>
        <v>29321426.892000001</v>
      </c>
      <c r="G22" s="9">
        <f>SUM(G3:G21)</f>
        <v>14491274.612199999</v>
      </c>
      <c r="J22" s="2">
        <v>2019</v>
      </c>
      <c r="K22">
        <v>20</v>
      </c>
      <c r="L22" s="10">
        <v>5625</v>
      </c>
      <c r="M22" s="10">
        <v>21363</v>
      </c>
      <c r="N22">
        <v>17</v>
      </c>
      <c r="O22" s="4">
        <v>26775944.700000003</v>
      </c>
      <c r="P22" s="4">
        <v>14798561.325000001</v>
      </c>
      <c r="Q22" s="11">
        <v>0.55268120287834321</v>
      </c>
    </row>
    <row r="23" spans="1:17" x14ac:dyDescent="0.4">
      <c r="J23" s="2">
        <v>2020</v>
      </c>
      <c r="K23">
        <v>20</v>
      </c>
      <c r="L23" s="10">
        <v>5591</v>
      </c>
      <c r="M23" s="10">
        <v>18880</v>
      </c>
      <c r="N23">
        <v>17</v>
      </c>
      <c r="O23" s="4">
        <v>19611823.100000001</v>
      </c>
      <c r="P23" s="4">
        <v>9018934.7750000004</v>
      </c>
      <c r="Q23" s="11">
        <v>0.45987232951331281</v>
      </c>
    </row>
    <row r="24" spans="1:17" x14ac:dyDescent="0.4">
      <c r="K24" s="17" t="s">
        <v>14</v>
      </c>
      <c r="L24" s="25">
        <f>(L23-L3)/L3</f>
        <v>-0.47713457402038717</v>
      </c>
      <c r="M24" s="25">
        <f>(M23-M3)/M3</f>
        <v>-4.0113884793329606E-2</v>
      </c>
      <c r="N24" s="17"/>
      <c r="O24" s="25" t="s">
        <v>47</v>
      </c>
      <c r="P24" s="25" t="s">
        <v>47</v>
      </c>
      <c r="Q24" s="17"/>
    </row>
    <row r="25" spans="1:17" x14ac:dyDescent="0.4">
      <c r="K25" s="17" t="s">
        <v>15</v>
      </c>
      <c r="L25" s="25">
        <f>(L23-L13)/L13</f>
        <v>-8.2540203478831634E-2</v>
      </c>
      <c r="M25" s="25">
        <f>(M23-M13)/M13</f>
        <v>7.1631286184583948E-2</v>
      </c>
      <c r="N25" s="17"/>
      <c r="O25" s="25">
        <f>(O23-O13)/O13</f>
        <v>-6.0221224060054354E-2</v>
      </c>
      <c r="P25" s="25">
        <f>(P23-P13)/P13</f>
        <v>4.4294940714699152E-2</v>
      </c>
      <c r="Q25" s="17"/>
    </row>
    <row r="26" spans="1:17" x14ac:dyDescent="0.4">
      <c r="K26" s="17" t="s">
        <v>16</v>
      </c>
      <c r="L26" s="25">
        <f>(L23-L18)/L18</f>
        <v>-0.1415630277905727</v>
      </c>
      <c r="M26" s="25">
        <f>(M23-M18)/M18</f>
        <v>-0.17442826533735625</v>
      </c>
      <c r="N26" s="17"/>
      <c r="O26" s="25">
        <f>(O23-O18)/O18</f>
        <v>-0.38296271895834</v>
      </c>
      <c r="P26" s="25">
        <f>(P23-P18)/P18</f>
        <v>-0.36861658057011126</v>
      </c>
      <c r="Q26" s="17"/>
    </row>
    <row r="27" spans="1:17" x14ac:dyDescent="0.4">
      <c r="K27" s="17" t="s">
        <v>60</v>
      </c>
      <c r="L27" s="30">
        <f>AVERAGE(L14:L23)</f>
        <v>6185.8</v>
      </c>
      <c r="M27" s="30">
        <f>AVERAGE(M14:M23)</f>
        <v>20702.5</v>
      </c>
      <c r="N27" s="17"/>
      <c r="O27" s="19">
        <f>AVERAGE(O14:O23)</f>
        <v>26987930.770000003</v>
      </c>
      <c r="P27" s="19">
        <f>AVERAGE(P14:P23)</f>
        <v>12525053.563500002</v>
      </c>
      <c r="Q27" s="25">
        <f>AVERAGE(Q14:Q23)</f>
        <v>0.46062018566867913</v>
      </c>
    </row>
    <row r="28" spans="1:17" x14ac:dyDescent="0.4">
      <c r="K28" s="17" t="s">
        <v>61</v>
      </c>
      <c r="L28" s="30">
        <f>AVERAGE(L19:L23)</f>
        <v>6074</v>
      </c>
      <c r="M28" s="30">
        <f>AVERAGE(M19:M23)</f>
        <v>21668.799999999999</v>
      </c>
      <c r="N28" s="17"/>
      <c r="O28" s="19">
        <f>AVERAGE(O19:O23)</f>
        <v>29113899.920000006</v>
      </c>
      <c r="P28" s="19">
        <f>AVERAGE(P19:P23)</f>
        <v>14365255.446</v>
      </c>
      <c r="Q28" s="25">
        <f>AVERAGE(Q19:Q23)</f>
        <v>0.4928990669491804</v>
      </c>
    </row>
  </sheetData>
  <mergeCells count="3">
    <mergeCell ref="A1:G1"/>
    <mergeCell ref="J1:Q1"/>
    <mergeCell ref="S2:S11"/>
  </mergeCells>
  <pageMargins left="0.7" right="0.7" top="0.75" bottom="0.75" header="0.3" footer="0.3"/>
  <ignoredErrors>
    <ignoredError sqref="L27:Q28"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9ED6F-F840-48E4-8076-E26827FE4AD0}">
  <dimension ref="A1:S34"/>
  <sheetViews>
    <sheetView topLeftCell="I1" workbookViewId="0">
      <selection activeCell="S1" sqref="S1"/>
    </sheetView>
  </sheetViews>
  <sheetFormatPr defaultRowHeight="14.6" x14ac:dyDescent="0.4"/>
  <cols>
    <col min="1" max="1" width="30.84375" customWidth="1"/>
    <col min="2" max="2" width="8.921875" bestFit="1" customWidth="1"/>
    <col min="3" max="3" width="12.3828125" bestFit="1" customWidth="1"/>
    <col min="4" max="4" width="15.69140625" bestFit="1" customWidth="1"/>
    <col min="5" max="5" width="19.765625" bestFit="1" customWidth="1"/>
    <col min="6" max="6" width="15.23046875" bestFit="1" customWidth="1"/>
    <col min="7" max="7" width="22.23046875" bestFit="1" customWidth="1"/>
    <col min="10" max="10" width="4.84375" bestFit="1" customWidth="1"/>
    <col min="11" max="11" width="14.765625" bestFit="1" customWidth="1"/>
    <col min="12" max="12" width="8.765625" bestFit="1" customWidth="1"/>
    <col min="13" max="13" width="12.3828125" bestFit="1" customWidth="1"/>
    <col min="14" max="14" width="19.61328125" bestFit="1" customWidth="1"/>
    <col min="15" max="15" width="15.23046875" bestFit="1" customWidth="1"/>
    <col min="16" max="16" width="22.23046875" bestFit="1" customWidth="1"/>
    <col min="17" max="17" width="12.3046875" bestFit="1" customWidth="1"/>
    <col min="19" max="19" width="52.3828125" customWidth="1"/>
  </cols>
  <sheetData>
    <row r="1" spans="1:19" x14ac:dyDescent="0.4">
      <c r="A1" s="14" t="s">
        <v>76</v>
      </c>
      <c r="B1" s="14"/>
      <c r="C1" s="14"/>
      <c r="D1" s="14"/>
      <c r="E1" s="14"/>
      <c r="F1" s="14"/>
      <c r="G1" s="14"/>
      <c r="J1" s="14" t="s">
        <v>3</v>
      </c>
      <c r="K1" s="14"/>
      <c r="L1" s="14"/>
      <c r="M1" s="14"/>
      <c r="N1" s="14"/>
      <c r="O1" s="14"/>
      <c r="P1" s="14"/>
      <c r="Q1" s="14"/>
      <c r="R1" s="20"/>
      <c r="S1" s="7" t="s">
        <v>7</v>
      </c>
    </row>
    <row r="2" spans="1:19" x14ac:dyDescent="0.4">
      <c r="A2" s="7" t="s">
        <v>0</v>
      </c>
      <c r="B2" s="7" t="s">
        <v>9</v>
      </c>
      <c r="C2" s="7" t="s">
        <v>10</v>
      </c>
      <c r="D2" s="7" t="s">
        <v>11</v>
      </c>
      <c r="E2" s="7" t="s">
        <v>1</v>
      </c>
      <c r="F2" s="7" t="s">
        <v>48</v>
      </c>
      <c r="G2" s="7" t="s">
        <v>49</v>
      </c>
      <c r="J2" s="7" t="s">
        <v>4</v>
      </c>
      <c r="K2" s="7" t="s">
        <v>8</v>
      </c>
      <c r="L2" s="7" t="s">
        <v>9</v>
      </c>
      <c r="M2" s="7" t="s">
        <v>10</v>
      </c>
      <c r="N2" s="7" t="s">
        <v>51</v>
      </c>
      <c r="O2" s="7" t="s">
        <v>48</v>
      </c>
      <c r="P2" s="7" t="s">
        <v>49</v>
      </c>
      <c r="Q2" s="7" t="s">
        <v>52</v>
      </c>
      <c r="R2" s="21"/>
      <c r="S2" s="31" t="s">
        <v>84</v>
      </c>
    </row>
    <row r="3" spans="1:19" x14ac:dyDescent="0.4">
      <c r="A3" s="2" t="s">
        <v>56</v>
      </c>
      <c r="B3" s="10">
        <v>140</v>
      </c>
      <c r="C3" s="10">
        <v>79.400000000000006</v>
      </c>
      <c r="D3" s="4"/>
      <c r="J3" s="2">
        <v>2000</v>
      </c>
      <c r="K3">
        <v>25</v>
      </c>
      <c r="L3" s="10">
        <v>512213</v>
      </c>
      <c r="M3" s="10">
        <v>405205</v>
      </c>
      <c r="N3">
        <v>4</v>
      </c>
      <c r="O3" s="4">
        <v>107083124.90000001</v>
      </c>
      <c r="P3" s="4">
        <v>5354156.2450000001</v>
      </c>
      <c r="Q3" s="11">
        <v>4.9999999999999996E-2</v>
      </c>
      <c r="S3" s="15"/>
    </row>
    <row r="4" spans="1:19" x14ac:dyDescent="0.4">
      <c r="A4" s="2" t="s">
        <v>19</v>
      </c>
      <c r="B4" s="10">
        <v>800</v>
      </c>
      <c r="C4" s="10">
        <v>3317.75</v>
      </c>
      <c r="D4" s="4"/>
      <c r="J4" s="2">
        <v>2001</v>
      </c>
      <c r="K4">
        <v>25</v>
      </c>
      <c r="L4" s="10">
        <v>602803</v>
      </c>
      <c r="M4" s="10">
        <v>501899</v>
      </c>
      <c r="N4">
        <v>4</v>
      </c>
      <c r="O4" s="4">
        <v>202760560</v>
      </c>
      <c r="P4" s="4">
        <v>10138028</v>
      </c>
      <c r="Q4" s="11">
        <v>0.05</v>
      </c>
      <c r="S4" s="15"/>
    </row>
    <row r="5" spans="1:19" x14ac:dyDescent="0.4">
      <c r="A5" s="2" t="s">
        <v>57</v>
      </c>
      <c r="B5" s="10">
        <v>18375</v>
      </c>
      <c r="C5" s="10">
        <v>92966</v>
      </c>
      <c r="D5" s="4">
        <v>326.88</v>
      </c>
      <c r="E5">
        <v>0.65</v>
      </c>
      <c r="F5" s="4">
        <v>30388726.079999998</v>
      </c>
      <c r="G5" s="4">
        <v>19752671.952</v>
      </c>
      <c r="J5" s="2">
        <v>2002</v>
      </c>
      <c r="K5">
        <v>25</v>
      </c>
      <c r="L5" s="10">
        <v>634003</v>
      </c>
      <c r="M5" s="10">
        <v>501847</v>
      </c>
      <c r="N5">
        <v>4</v>
      </c>
      <c r="O5" s="4">
        <v>128521551</v>
      </c>
      <c r="P5" s="4">
        <v>6426077.5499999998</v>
      </c>
      <c r="Q5" s="11">
        <v>4.9999999999999996E-2</v>
      </c>
      <c r="S5" s="15"/>
    </row>
    <row r="6" spans="1:19" x14ac:dyDescent="0.4">
      <c r="A6" s="2" t="s">
        <v>21</v>
      </c>
      <c r="B6" s="10">
        <v>322825</v>
      </c>
      <c r="C6" s="10">
        <v>185893</v>
      </c>
      <c r="D6" s="4">
        <v>1047.1399999999999</v>
      </c>
      <c r="E6">
        <v>0.05</v>
      </c>
      <c r="F6" s="4">
        <v>194655996.01999998</v>
      </c>
      <c r="G6" s="4">
        <v>9732799.800999999</v>
      </c>
      <c r="J6" s="2">
        <v>2003</v>
      </c>
      <c r="K6">
        <v>25</v>
      </c>
      <c r="L6" s="10">
        <v>734180</v>
      </c>
      <c r="M6" s="10">
        <v>630893</v>
      </c>
      <c r="N6">
        <v>4</v>
      </c>
      <c r="O6" s="4">
        <v>280771403.89999998</v>
      </c>
      <c r="P6" s="4">
        <v>18054930.195</v>
      </c>
      <c r="Q6" s="11">
        <v>6.4304733118157847E-2</v>
      </c>
      <c r="S6" s="15"/>
    </row>
    <row r="7" spans="1:19" x14ac:dyDescent="0.4">
      <c r="A7" s="2" t="s">
        <v>73</v>
      </c>
      <c r="B7" s="10">
        <v>130</v>
      </c>
      <c r="C7" s="10">
        <v>1124.4000000000001</v>
      </c>
      <c r="D7" s="4"/>
      <c r="J7" s="2">
        <v>2004</v>
      </c>
      <c r="K7">
        <v>25</v>
      </c>
      <c r="L7" s="10">
        <v>731799</v>
      </c>
      <c r="M7" s="10">
        <v>545503</v>
      </c>
      <c r="N7">
        <v>4</v>
      </c>
      <c r="O7" s="4">
        <v>196092523.59999999</v>
      </c>
      <c r="P7" s="4">
        <v>14278326.18</v>
      </c>
      <c r="Q7" s="11">
        <v>7.2814230333052843E-2</v>
      </c>
      <c r="S7" s="15"/>
    </row>
    <row r="8" spans="1:19" x14ac:dyDescent="0.4">
      <c r="A8" s="2" t="s">
        <v>64</v>
      </c>
      <c r="B8" s="10"/>
      <c r="C8" s="10">
        <v>214.4</v>
      </c>
      <c r="D8" s="4"/>
      <c r="J8" s="2">
        <v>2005</v>
      </c>
      <c r="K8">
        <v>25</v>
      </c>
      <c r="L8" s="10">
        <v>823955</v>
      </c>
      <c r="M8" s="10">
        <v>539663</v>
      </c>
      <c r="N8">
        <v>4</v>
      </c>
      <c r="O8" s="4">
        <v>187405221.30000001</v>
      </c>
      <c r="P8" s="4">
        <v>13761461.065000001</v>
      </c>
      <c r="Q8" s="11">
        <v>7.3431577677179699E-2</v>
      </c>
      <c r="S8" s="15"/>
    </row>
    <row r="9" spans="1:19" x14ac:dyDescent="0.4">
      <c r="A9" s="2" t="s">
        <v>25</v>
      </c>
      <c r="B9" s="10"/>
      <c r="C9" s="10"/>
      <c r="D9" s="4"/>
      <c r="J9" s="2">
        <v>2006</v>
      </c>
      <c r="K9">
        <v>25</v>
      </c>
      <c r="L9" s="10">
        <v>796915</v>
      </c>
      <c r="M9" s="10">
        <v>688836</v>
      </c>
      <c r="N9">
        <v>10</v>
      </c>
      <c r="O9" s="4">
        <v>310822653.59999996</v>
      </c>
      <c r="P9" s="4">
        <v>33340637.059999999</v>
      </c>
      <c r="Q9" s="11">
        <v>0.10726578862204271</v>
      </c>
      <c r="S9" s="15"/>
    </row>
    <row r="10" spans="1:19" x14ac:dyDescent="0.4">
      <c r="A10" s="2" t="s">
        <v>58</v>
      </c>
      <c r="B10" s="10">
        <v>2535</v>
      </c>
      <c r="C10" s="10">
        <v>1585.2</v>
      </c>
      <c r="D10" s="4"/>
      <c r="J10" s="2">
        <v>2007</v>
      </c>
      <c r="K10">
        <v>25</v>
      </c>
      <c r="L10" s="10">
        <v>844413</v>
      </c>
      <c r="M10" s="10">
        <v>809359</v>
      </c>
      <c r="N10">
        <v>3</v>
      </c>
      <c r="O10" s="4">
        <v>218999242</v>
      </c>
      <c r="P10" s="4">
        <v>18896502.800000001</v>
      </c>
      <c r="Q10" s="11">
        <v>8.6285699564202151E-2</v>
      </c>
      <c r="S10" s="15"/>
    </row>
    <row r="11" spans="1:19" x14ac:dyDescent="0.4">
      <c r="A11" s="2" t="s">
        <v>66</v>
      </c>
      <c r="B11" s="10">
        <v>4282.2</v>
      </c>
      <c r="C11" s="10">
        <v>7062</v>
      </c>
      <c r="D11" s="4"/>
      <c r="J11" s="2">
        <v>2008</v>
      </c>
      <c r="K11">
        <v>25</v>
      </c>
      <c r="L11" s="10">
        <v>872057</v>
      </c>
      <c r="M11" s="10">
        <v>875249</v>
      </c>
      <c r="N11">
        <v>3</v>
      </c>
      <c r="O11" s="4">
        <v>313960373</v>
      </c>
      <c r="P11" s="4">
        <v>25426829.189999998</v>
      </c>
      <c r="Q11" s="11">
        <v>8.0987383684883049E-2</v>
      </c>
      <c r="S11" s="15"/>
    </row>
    <row r="12" spans="1:19" x14ac:dyDescent="0.4">
      <c r="A12" s="2" t="s">
        <v>27</v>
      </c>
      <c r="B12" s="10">
        <v>1100</v>
      </c>
      <c r="C12" s="10">
        <v>29175</v>
      </c>
      <c r="D12" s="4">
        <v>313.62</v>
      </c>
      <c r="E12">
        <v>0.65</v>
      </c>
      <c r="F12" s="4">
        <v>9149863.5</v>
      </c>
      <c r="G12" s="4">
        <v>5947411.2750000004</v>
      </c>
      <c r="J12" s="2">
        <v>2009</v>
      </c>
      <c r="K12">
        <v>25</v>
      </c>
      <c r="L12" s="10">
        <v>926227</v>
      </c>
      <c r="M12" s="10">
        <v>1038836</v>
      </c>
      <c r="N12">
        <v>10</v>
      </c>
      <c r="O12" s="4">
        <v>955408090</v>
      </c>
      <c r="P12" s="4">
        <v>90466873.120000005</v>
      </c>
      <c r="Q12" s="11">
        <v>9.4689247523537301E-2</v>
      </c>
    </row>
    <row r="13" spans="1:19" x14ac:dyDescent="0.4">
      <c r="A13" s="2" t="s">
        <v>29</v>
      </c>
      <c r="B13" s="10">
        <v>900</v>
      </c>
      <c r="C13" s="10">
        <v>26664</v>
      </c>
      <c r="D13" s="4">
        <v>340.90000000000003</v>
      </c>
      <c r="E13">
        <v>0.25</v>
      </c>
      <c r="F13" s="4">
        <v>9089757.6000000015</v>
      </c>
      <c r="G13" s="4">
        <v>2272439.4000000004</v>
      </c>
      <c r="J13" s="2">
        <v>2010</v>
      </c>
      <c r="K13">
        <v>25</v>
      </c>
      <c r="L13" s="10">
        <v>939409</v>
      </c>
      <c r="M13" s="10">
        <v>1032532</v>
      </c>
      <c r="N13">
        <v>10</v>
      </c>
      <c r="O13" s="4">
        <v>883284443.49999988</v>
      </c>
      <c r="P13" s="4">
        <v>77597722.415000007</v>
      </c>
      <c r="Q13" s="11">
        <v>8.7851340512146145E-2</v>
      </c>
    </row>
    <row r="14" spans="1:19" x14ac:dyDescent="0.4">
      <c r="A14" s="2" t="s">
        <v>62</v>
      </c>
      <c r="B14" s="10">
        <v>373667</v>
      </c>
      <c r="C14" s="10">
        <v>342913.6</v>
      </c>
      <c r="D14" s="4">
        <v>866.5200000000001</v>
      </c>
      <c r="E14">
        <v>0.05</v>
      </c>
      <c r="F14" s="4">
        <v>297141492.67199999</v>
      </c>
      <c r="G14" s="4">
        <v>14857074.6336</v>
      </c>
      <c r="J14" s="2">
        <v>2011</v>
      </c>
      <c r="K14">
        <v>25</v>
      </c>
      <c r="L14" s="10">
        <v>959262</v>
      </c>
      <c r="M14" s="10">
        <v>1106130</v>
      </c>
      <c r="N14">
        <v>10</v>
      </c>
      <c r="O14" s="4">
        <v>1039408068.9</v>
      </c>
      <c r="P14" s="4">
        <v>86309235.825000018</v>
      </c>
      <c r="Q14" s="11">
        <v>8.3036911495540558E-2</v>
      </c>
    </row>
    <row r="15" spans="1:19" x14ac:dyDescent="0.4">
      <c r="A15" s="2" t="s">
        <v>31</v>
      </c>
      <c r="B15" s="10">
        <v>2325</v>
      </c>
      <c r="C15" s="10">
        <v>12960.25</v>
      </c>
      <c r="D15" s="4"/>
      <c r="J15" s="2">
        <v>2012</v>
      </c>
      <c r="K15">
        <v>25</v>
      </c>
      <c r="L15" s="10">
        <v>1256702</v>
      </c>
      <c r="M15" s="10">
        <v>1324405</v>
      </c>
      <c r="N15">
        <v>10</v>
      </c>
      <c r="O15" s="4">
        <v>999921181.50000012</v>
      </c>
      <c r="P15" s="4">
        <v>86621491.495000005</v>
      </c>
      <c r="Q15" s="11">
        <v>8.6628319409193341E-2</v>
      </c>
    </row>
    <row r="16" spans="1:19" x14ac:dyDescent="0.4">
      <c r="A16" s="2" t="s">
        <v>63</v>
      </c>
      <c r="B16" s="10">
        <v>54115</v>
      </c>
      <c r="C16" s="10">
        <v>1181397.2</v>
      </c>
      <c r="D16" s="4">
        <v>255.64000000000001</v>
      </c>
      <c r="E16">
        <v>0.65</v>
      </c>
      <c r="F16" s="4">
        <v>302012380.208</v>
      </c>
      <c r="G16" s="4">
        <v>196308047.13520002</v>
      </c>
      <c r="J16" s="2">
        <v>2013</v>
      </c>
      <c r="K16">
        <v>25</v>
      </c>
      <c r="L16" s="10">
        <v>1269699</v>
      </c>
      <c r="M16" s="10">
        <v>2120522</v>
      </c>
      <c r="N16">
        <v>10</v>
      </c>
      <c r="O16" s="4">
        <v>1143642072.5999999</v>
      </c>
      <c r="P16" s="4">
        <v>175222374.81</v>
      </c>
      <c r="Q16" s="11">
        <v>0.15321434827213265</v>
      </c>
    </row>
    <row r="17" spans="1:17" x14ac:dyDescent="0.4">
      <c r="A17" s="2" t="s">
        <v>72</v>
      </c>
      <c r="B17" s="10">
        <v>153.19999999999999</v>
      </c>
      <c r="C17" s="10">
        <v>95.4</v>
      </c>
      <c r="D17" s="4"/>
      <c r="J17" s="2">
        <v>2014</v>
      </c>
      <c r="K17">
        <v>31</v>
      </c>
      <c r="L17" s="10">
        <v>1350290</v>
      </c>
      <c r="M17" s="10">
        <v>3375496</v>
      </c>
      <c r="N17">
        <v>9</v>
      </c>
      <c r="O17" s="4">
        <v>1586437001.1999998</v>
      </c>
      <c r="P17" s="4">
        <v>304492140.25999999</v>
      </c>
      <c r="Q17" s="11">
        <v>0.19193459307219796</v>
      </c>
    </row>
    <row r="18" spans="1:17" x14ac:dyDescent="0.4">
      <c r="A18" s="2" t="s">
        <v>74</v>
      </c>
      <c r="B18" s="10">
        <v>1376.6</v>
      </c>
      <c r="C18" s="10">
        <v>2305</v>
      </c>
      <c r="D18" s="4">
        <v>341.02500000000003</v>
      </c>
      <c r="E18">
        <v>0.25</v>
      </c>
      <c r="F18" s="4">
        <v>786062.62500000012</v>
      </c>
      <c r="G18" s="4">
        <v>196515.65625000003</v>
      </c>
      <c r="J18" s="2">
        <v>2015</v>
      </c>
      <c r="K18">
        <v>31</v>
      </c>
      <c r="L18" s="10">
        <v>1350437</v>
      </c>
      <c r="M18" s="10">
        <v>3224128</v>
      </c>
      <c r="N18">
        <v>9</v>
      </c>
      <c r="O18" s="4">
        <v>1421180650.2</v>
      </c>
      <c r="P18" s="4">
        <v>341069582.47000009</v>
      </c>
      <c r="Q18" s="11">
        <v>0.23999030835524113</v>
      </c>
    </row>
    <row r="19" spans="1:17" x14ac:dyDescent="0.4">
      <c r="A19" s="2" t="s">
        <v>32</v>
      </c>
      <c r="B19" s="10">
        <v>9350</v>
      </c>
      <c r="C19" s="10">
        <v>75105.75</v>
      </c>
      <c r="D19" s="4"/>
      <c r="J19" s="2">
        <v>2016</v>
      </c>
      <c r="K19">
        <v>31</v>
      </c>
      <c r="L19" s="10">
        <v>1348534</v>
      </c>
      <c r="M19" s="10">
        <v>3687416</v>
      </c>
      <c r="N19">
        <v>10</v>
      </c>
      <c r="O19" s="4">
        <v>1282429080.1999998</v>
      </c>
      <c r="P19" s="4">
        <v>277777947.70999998</v>
      </c>
      <c r="Q19" s="11">
        <v>0.21660297009693466</v>
      </c>
    </row>
    <row r="20" spans="1:17" x14ac:dyDescent="0.4">
      <c r="A20" s="2" t="s">
        <v>68</v>
      </c>
      <c r="B20" s="10">
        <v>4550</v>
      </c>
      <c r="C20" s="10">
        <v>55108</v>
      </c>
      <c r="D20" s="4"/>
      <c r="J20" s="2">
        <v>2017</v>
      </c>
      <c r="K20">
        <v>31</v>
      </c>
      <c r="L20" s="10">
        <v>1418800</v>
      </c>
      <c r="M20" s="10">
        <v>4185971</v>
      </c>
      <c r="N20">
        <v>10</v>
      </c>
      <c r="O20" s="4">
        <v>1618926398.2999997</v>
      </c>
      <c r="P20" s="4">
        <v>334590120.91499996</v>
      </c>
      <c r="Q20" s="11">
        <v>0.20667407812136857</v>
      </c>
    </row>
    <row r="21" spans="1:17" x14ac:dyDescent="0.4">
      <c r="A21" s="2" t="s">
        <v>33</v>
      </c>
      <c r="B21" s="10">
        <v>1550</v>
      </c>
      <c r="C21" s="10">
        <v>10940.75</v>
      </c>
      <c r="D21" s="4"/>
      <c r="J21" s="2">
        <v>2018</v>
      </c>
      <c r="K21">
        <v>31</v>
      </c>
      <c r="L21" s="10">
        <v>1425321</v>
      </c>
      <c r="M21" s="10">
        <v>4415527</v>
      </c>
    </row>
    <row r="22" spans="1:17" x14ac:dyDescent="0.4">
      <c r="A22" s="2" t="s">
        <v>69</v>
      </c>
      <c r="B22" s="10">
        <v>238072.4</v>
      </c>
      <c r="C22" s="10">
        <v>356760</v>
      </c>
      <c r="D22" s="4">
        <v>701.8599999999999</v>
      </c>
      <c r="E22">
        <v>0.05</v>
      </c>
      <c r="F22" s="4">
        <v>250395573.59999996</v>
      </c>
      <c r="G22" s="4">
        <v>12519778.68</v>
      </c>
      <c r="J22" s="2">
        <v>2019</v>
      </c>
      <c r="K22">
        <v>31</v>
      </c>
      <c r="L22" s="10">
        <v>1474832</v>
      </c>
      <c r="M22" s="10">
        <v>4138203</v>
      </c>
    </row>
    <row r="23" spans="1:17" x14ac:dyDescent="0.4">
      <c r="A23" s="2" t="s">
        <v>36</v>
      </c>
      <c r="B23" s="10"/>
      <c r="C23" s="10">
        <v>152</v>
      </c>
      <c r="D23" s="4"/>
      <c r="J23" s="2">
        <v>2020</v>
      </c>
      <c r="K23">
        <v>31</v>
      </c>
      <c r="L23" s="10">
        <v>1502196</v>
      </c>
      <c r="M23" s="10">
        <v>4760741</v>
      </c>
    </row>
    <row r="24" spans="1:17" x14ac:dyDescent="0.4">
      <c r="A24" s="2" t="s">
        <v>37</v>
      </c>
      <c r="B24" s="10">
        <v>25500</v>
      </c>
      <c r="C24" s="10">
        <v>559245</v>
      </c>
      <c r="D24" s="4"/>
      <c r="K24" s="17" t="s">
        <v>14</v>
      </c>
      <c r="L24" s="25">
        <f>(L23-L3)/L3</f>
        <v>1.9327564899758498</v>
      </c>
      <c r="M24" s="25">
        <f>(M23-M3)/M3</f>
        <v>10.748969040362287</v>
      </c>
      <c r="N24" s="17"/>
      <c r="O24" s="25"/>
      <c r="P24" s="25"/>
      <c r="Q24" s="17"/>
    </row>
    <row r="25" spans="1:17" x14ac:dyDescent="0.4">
      <c r="A25" s="2" t="s">
        <v>40</v>
      </c>
      <c r="B25" s="10">
        <v>115272.4</v>
      </c>
      <c r="C25" s="10">
        <v>86287.2</v>
      </c>
      <c r="D25" s="4"/>
      <c r="K25" s="17" t="s">
        <v>15</v>
      </c>
      <c r="L25" s="25">
        <f>(L23-L13)/L13</f>
        <v>0.59908623400457095</v>
      </c>
      <c r="M25" s="25">
        <f>(M23-M13)/M13</f>
        <v>3.610744267490015</v>
      </c>
      <c r="N25" s="17"/>
      <c r="O25" s="25"/>
      <c r="P25" s="25"/>
      <c r="Q25" s="17"/>
    </row>
    <row r="26" spans="1:17" x14ac:dyDescent="0.4">
      <c r="A26" s="2" t="s">
        <v>71</v>
      </c>
      <c r="B26" s="10">
        <v>9924</v>
      </c>
      <c r="C26" s="10">
        <v>2721</v>
      </c>
      <c r="D26" s="4"/>
      <c r="K26" s="17" t="s">
        <v>16</v>
      </c>
      <c r="L26" s="25">
        <f>(L23-L18)/L18</f>
        <v>0.11237769699734235</v>
      </c>
      <c r="M26" s="25">
        <f>(M23-M18)/M18</f>
        <v>0.47659801347837305</v>
      </c>
      <c r="N26" s="17"/>
      <c r="O26" s="25"/>
      <c r="P26" s="25"/>
      <c r="Q26" s="17"/>
    </row>
    <row r="27" spans="1:17" x14ac:dyDescent="0.4">
      <c r="A27" s="2" t="s">
        <v>42</v>
      </c>
      <c r="B27" s="10">
        <v>142738</v>
      </c>
      <c r="C27" s="10">
        <v>141217.4</v>
      </c>
      <c r="D27" s="4">
        <v>617.88000000000011</v>
      </c>
      <c r="E27">
        <v>0.25</v>
      </c>
      <c r="F27" s="4">
        <v>87255407.112000018</v>
      </c>
      <c r="G27" s="4">
        <v>21813851.778000005</v>
      </c>
      <c r="K27" s="17" t="s">
        <v>60</v>
      </c>
      <c r="L27" s="30">
        <f>AVERAGE(L14:L23)</f>
        <v>1335607.3</v>
      </c>
      <c r="M27" s="30">
        <f>AVERAGE(M14:M23)</f>
        <v>3233853.9</v>
      </c>
      <c r="N27" s="17"/>
      <c r="O27" s="19">
        <f>AVERAGE(O14:O23)</f>
        <v>1298849207.5571427</v>
      </c>
      <c r="P27" s="19">
        <f>AVERAGE(P14:P23)</f>
        <v>229440413.35500002</v>
      </c>
      <c r="Q27" s="25">
        <f>AVERAGE(Q14:Q23)</f>
        <v>0.16829736126037267</v>
      </c>
    </row>
    <row r="28" spans="1:17" x14ac:dyDescent="0.4">
      <c r="A28" s="2" t="s">
        <v>55</v>
      </c>
      <c r="B28" s="10">
        <v>250</v>
      </c>
      <c r="C28" s="10">
        <v>1069</v>
      </c>
      <c r="D28" s="4"/>
      <c r="K28" s="17" t="s">
        <v>61</v>
      </c>
      <c r="L28" s="30">
        <f>AVERAGE(L19:L23)</f>
        <v>1433936.6</v>
      </c>
      <c r="M28" s="30">
        <f>AVERAGE(M19:M23)</f>
        <v>4237571.5999999996</v>
      </c>
      <c r="N28" s="17"/>
      <c r="O28" s="19">
        <f>AVERAGE(O19:O23)</f>
        <v>1450677739.2499998</v>
      </c>
      <c r="P28" s="19">
        <f>AVERAGE(P19:P23)</f>
        <v>306184034.3125</v>
      </c>
      <c r="Q28" s="25">
        <f>AVERAGE(Q19:Q23)</f>
        <v>0.21163852410915163</v>
      </c>
    </row>
    <row r="29" spans="1:17" x14ac:dyDescent="0.4">
      <c r="A29" s="2" t="s">
        <v>43</v>
      </c>
      <c r="B29" s="10">
        <v>15906</v>
      </c>
      <c r="C29" s="10">
        <v>15735</v>
      </c>
      <c r="D29" s="4"/>
    </row>
    <row r="30" spans="1:17" x14ac:dyDescent="0.4">
      <c r="A30" s="2" t="s">
        <v>44</v>
      </c>
      <c r="B30" s="10">
        <v>12550</v>
      </c>
      <c r="C30" s="10">
        <v>112856.75</v>
      </c>
      <c r="D30" s="4"/>
    </row>
    <row r="31" spans="1:17" x14ac:dyDescent="0.4">
      <c r="A31" s="2" t="s">
        <v>45</v>
      </c>
      <c r="B31" s="10">
        <v>23928</v>
      </c>
      <c r="C31" s="10">
        <v>466302.2</v>
      </c>
      <c r="D31" s="4">
        <v>510.8</v>
      </c>
      <c r="E31">
        <v>0.05</v>
      </c>
      <c r="F31" s="4">
        <v>238187163.76000002</v>
      </c>
      <c r="G31" s="4">
        <v>11909358.188000001</v>
      </c>
    </row>
    <row r="32" spans="1:17" x14ac:dyDescent="0.4">
      <c r="A32" s="2" t="s">
        <v>75</v>
      </c>
      <c r="B32" s="10">
        <v>78.2</v>
      </c>
      <c r="C32" s="10">
        <v>20</v>
      </c>
      <c r="D32" s="4"/>
    </row>
    <row r="33" spans="1:7" x14ac:dyDescent="0.4">
      <c r="A33" s="2" t="s">
        <v>46</v>
      </c>
      <c r="B33" s="10">
        <v>98.2</v>
      </c>
      <c r="C33" s="10">
        <v>3456.8</v>
      </c>
      <c r="D33" s="4"/>
    </row>
    <row r="34" spans="1:7" x14ac:dyDescent="0.4">
      <c r="A34" s="24" t="s">
        <v>50</v>
      </c>
      <c r="B34" s="23">
        <f>SUM(B3:B33)</f>
        <v>1382491.1999999997</v>
      </c>
      <c r="C34" s="23">
        <f>SUM(C3:C33)</f>
        <v>3774729.4499999997</v>
      </c>
      <c r="D34" s="7"/>
      <c r="E34" s="7"/>
      <c r="F34" s="9">
        <f>SUM(F3:F33)</f>
        <v>1419062423.1769998</v>
      </c>
      <c r="G34" s="9">
        <f>SUM(G3:G33)</f>
        <v>295309948.49905008</v>
      </c>
    </row>
  </sheetData>
  <mergeCells count="3">
    <mergeCell ref="S2:S11"/>
    <mergeCell ref="A1:G1"/>
    <mergeCell ref="J1:Q1"/>
  </mergeCells>
  <pageMargins left="0.7" right="0.7" top="0.75" bottom="0.75" header="0.3" footer="0.3"/>
  <ignoredErrors>
    <ignoredError sqref="L27:Q28"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F4799-6A49-4AAB-822F-FE0AD17801CA}">
  <dimension ref="A1:S29"/>
  <sheetViews>
    <sheetView workbookViewId="0">
      <selection activeCell="A12" sqref="A12"/>
    </sheetView>
  </sheetViews>
  <sheetFormatPr defaultRowHeight="14.6" x14ac:dyDescent="0.4"/>
  <cols>
    <col min="1" max="1" width="30.3828125" customWidth="1"/>
    <col min="2" max="2" width="11.84375" bestFit="1" customWidth="1"/>
    <col min="3" max="3" width="12.3828125" bestFit="1" customWidth="1"/>
    <col min="4" max="4" width="15.69140625" bestFit="1" customWidth="1"/>
    <col min="5" max="5" width="19.765625" bestFit="1" customWidth="1"/>
    <col min="6" max="6" width="15.23046875" bestFit="1" customWidth="1"/>
    <col min="7" max="7" width="22.23046875" bestFit="1" customWidth="1"/>
    <col min="10" max="10" width="4.84375" bestFit="1" customWidth="1"/>
    <col min="11" max="11" width="14.765625" bestFit="1" customWidth="1"/>
    <col min="12" max="12" width="8.765625" bestFit="1" customWidth="1"/>
    <col min="13" max="13" width="12.4609375" bestFit="1" customWidth="1"/>
    <col min="14" max="14" width="19.61328125" bestFit="1" customWidth="1"/>
    <col min="15" max="15" width="15.23046875" bestFit="1" customWidth="1"/>
    <col min="16" max="16" width="22.23046875" bestFit="1" customWidth="1"/>
    <col min="17" max="17" width="12.3046875" bestFit="1" customWidth="1"/>
    <col min="19" max="19" width="39" customWidth="1"/>
  </cols>
  <sheetData>
    <row r="1" spans="1:19" x14ac:dyDescent="0.4">
      <c r="A1" s="14" t="s">
        <v>2</v>
      </c>
      <c r="B1" s="14"/>
      <c r="C1" s="14"/>
      <c r="D1" s="14"/>
      <c r="E1" s="14"/>
      <c r="F1" s="14"/>
      <c r="G1" s="14"/>
      <c r="J1" s="14" t="s">
        <v>3</v>
      </c>
      <c r="K1" s="14"/>
      <c r="L1" s="14"/>
      <c r="M1" s="14"/>
      <c r="N1" s="14"/>
      <c r="O1" s="14"/>
      <c r="P1" s="14"/>
      <c r="Q1" s="14"/>
      <c r="R1" s="20"/>
      <c r="S1" s="7" t="s">
        <v>7</v>
      </c>
    </row>
    <row r="2" spans="1:19" x14ac:dyDescent="0.4">
      <c r="A2" s="7" t="s">
        <v>0</v>
      </c>
      <c r="B2" s="7" t="s">
        <v>9</v>
      </c>
      <c r="C2" s="7" t="s">
        <v>10</v>
      </c>
      <c r="D2" s="7" t="s">
        <v>11</v>
      </c>
      <c r="E2" s="7" t="s">
        <v>1</v>
      </c>
      <c r="F2" s="7" t="s">
        <v>48</v>
      </c>
      <c r="G2" s="7" t="s">
        <v>49</v>
      </c>
      <c r="J2" s="7" t="s">
        <v>4</v>
      </c>
      <c r="K2" s="7" t="s">
        <v>8</v>
      </c>
      <c r="L2" s="7" t="s">
        <v>9</v>
      </c>
      <c r="M2" s="7" t="s">
        <v>10</v>
      </c>
      <c r="N2" s="7" t="s">
        <v>51</v>
      </c>
      <c r="O2" s="7" t="s">
        <v>48</v>
      </c>
      <c r="P2" s="7" t="s">
        <v>49</v>
      </c>
      <c r="Q2" s="7" t="s">
        <v>52</v>
      </c>
      <c r="R2" s="21"/>
      <c r="S2" s="22" t="s">
        <v>85</v>
      </c>
    </row>
    <row r="3" spans="1:19" x14ac:dyDescent="0.4">
      <c r="A3" t="s">
        <v>21</v>
      </c>
      <c r="B3" s="10">
        <v>118034.4</v>
      </c>
      <c r="C3" s="10">
        <v>89914</v>
      </c>
      <c r="D3" s="4"/>
      <c r="E3">
        <v>0.05</v>
      </c>
      <c r="F3" s="4"/>
      <c r="G3" s="4"/>
      <c r="J3" s="2">
        <v>2000</v>
      </c>
      <c r="K3">
        <v>25</v>
      </c>
      <c r="L3" s="10">
        <v>1941685</v>
      </c>
      <c r="M3" s="10">
        <v>10870659</v>
      </c>
      <c r="N3">
        <v>22</v>
      </c>
      <c r="O3" s="4">
        <v>2320064364.8000002</v>
      </c>
      <c r="P3" s="4">
        <v>700878483.18000007</v>
      </c>
      <c r="Q3" s="11">
        <v>0.3020944133334072</v>
      </c>
      <c r="S3" s="22"/>
    </row>
    <row r="4" spans="1:19" x14ac:dyDescent="0.4">
      <c r="A4" t="s">
        <v>73</v>
      </c>
      <c r="B4" s="10">
        <v>301.60000000000002</v>
      </c>
      <c r="C4" s="10">
        <v>2105</v>
      </c>
      <c r="D4" s="4"/>
      <c r="J4" s="2">
        <v>2001</v>
      </c>
      <c r="K4">
        <v>25</v>
      </c>
      <c r="L4" s="10">
        <v>1893458</v>
      </c>
      <c r="M4" s="10">
        <v>11731405</v>
      </c>
      <c r="N4">
        <v>23</v>
      </c>
      <c r="O4" s="4">
        <v>2164736371.7999997</v>
      </c>
      <c r="P4" s="4">
        <v>651783997.98999989</v>
      </c>
      <c r="Q4" s="11">
        <v>0.3010916278216525</v>
      </c>
      <c r="S4" s="22"/>
    </row>
    <row r="5" spans="1:19" x14ac:dyDescent="0.4">
      <c r="A5" t="s">
        <v>64</v>
      </c>
      <c r="B5" s="10">
        <v>15384.6</v>
      </c>
      <c r="C5" s="10">
        <v>24481.8</v>
      </c>
      <c r="D5" s="4"/>
      <c r="F5" s="4"/>
      <c r="G5" s="4"/>
      <c r="J5" s="2">
        <v>2002</v>
      </c>
      <c r="K5">
        <v>25</v>
      </c>
      <c r="L5" s="10">
        <v>1796650</v>
      </c>
      <c r="M5" s="10">
        <v>11804050</v>
      </c>
      <c r="N5">
        <v>23</v>
      </c>
      <c r="O5" s="4">
        <v>2328502011.2999997</v>
      </c>
      <c r="P5" s="4">
        <v>691809765.495</v>
      </c>
      <c r="Q5" s="11">
        <v>0.29710507533930086</v>
      </c>
      <c r="S5" s="22"/>
    </row>
    <row r="6" spans="1:19" x14ac:dyDescent="0.4">
      <c r="A6" t="s">
        <v>58</v>
      </c>
      <c r="B6" s="10">
        <v>86788</v>
      </c>
      <c r="C6" s="10">
        <v>319180.2</v>
      </c>
      <c r="D6" s="4"/>
      <c r="F6" s="4"/>
      <c r="G6" s="4"/>
      <c r="J6" s="2">
        <v>2003</v>
      </c>
      <c r="K6">
        <v>25</v>
      </c>
      <c r="L6" s="10">
        <v>1817911</v>
      </c>
      <c r="M6" s="10">
        <v>12536562</v>
      </c>
      <c r="N6">
        <v>22</v>
      </c>
      <c r="O6" s="4">
        <v>2224255494</v>
      </c>
      <c r="P6" s="4">
        <v>590976242.72000003</v>
      </c>
      <c r="Q6" s="11">
        <v>0.26569620455661558</v>
      </c>
      <c r="S6" s="22"/>
    </row>
    <row r="7" spans="1:19" x14ac:dyDescent="0.4">
      <c r="A7" t="s">
        <v>65</v>
      </c>
      <c r="B7" s="10">
        <v>38.799999999999997</v>
      </c>
      <c r="C7" s="10">
        <v>116.2</v>
      </c>
      <c r="D7" s="4"/>
      <c r="F7" s="4"/>
      <c r="G7" s="4"/>
      <c r="J7" s="2">
        <v>2004</v>
      </c>
      <c r="K7">
        <v>25</v>
      </c>
      <c r="L7" s="10">
        <v>1753583</v>
      </c>
      <c r="M7" s="10">
        <v>12912698</v>
      </c>
      <c r="N7">
        <v>21</v>
      </c>
      <c r="O7" s="4">
        <v>2417862620.2000003</v>
      </c>
      <c r="P7" s="4">
        <v>648514094.34000015</v>
      </c>
      <c r="Q7" s="11">
        <v>0.26821792475800649</v>
      </c>
      <c r="S7" s="22"/>
    </row>
    <row r="8" spans="1:19" x14ac:dyDescent="0.4">
      <c r="A8" t="s">
        <v>59</v>
      </c>
      <c r="B8" s="10">
        <v>136129.20000000001</v>
      </c>
      <c r="C8" s="10">
        <v>843616.6</v>
      </c>
      <c r="D8" s="4">
        <v>283.56</v>
      </c>
      <c r="E8">
        <v>0.25</v>
      </c>
      <c r="F8" s="4">
        <v>239215923.09599999</v>
      </c>
      <c r="G8" s="4">
        <v>59803980.773999996</v>
      </c>
      <c r="J8" s="2">
        <v>2005</v>
      </c>
      <c r="K8">
        <v>25</v>
      </c>
      <c r="L8" s="10">
        <v>1756108</v>
      </c>
      <c r="M8" s="10">
        <v>12595799</v>
      </c>
      <c r="N8">
        <v>22</v>
      </c>
      <c r="O8" s="4">
        <v>2510296855.5999999</v>
      </c>
      <c r="P8" s="4">
        <v>626869101.62000024</v>
      </c>
      <c r="Q8" s="11">
        <v>0.24971911199329802</v>
      </c>
      <c r="S8" s="22"/>
    </row>
    <row r="9" spans="1:19" x14ac:dyDescent="0.4">
      <c r="A9" t="s">
        <v>66</v>
      </c>
      <c r="B9" s="10">
        <v>39589</v>
      </c>
      <c r="C9" s="10">
        <v>25807.200000000001</v>
      </c>
      <c r="D9" s="4">
        <v>2134</v>
      </c>
      <c r="E9">
        <v>0.65</v>
      </c>
      <c r="F9" s="4">
        <v>55072564.800000004</v>
      </c>
      <c r="G9" s="4">
        <v>13768141.200000001</v>
      </c>
      <c r="J9" s="2">
        <v>2006</v>
      </c>
      <c r="K9">
        <v>25</v>
      </c>
      <c r="L9" s="10">
        <v>1746307</v>
      </c>
      <c r="M9" s="10">
        <v>14508983</v>
      </c>
      <c r="N9">
        <v>22</v>
      </c>
      <c r="O9" s="4">
        <v>2870188827.4000001</v>
      </c>
      <c r="P9" s="4">
        <v>871628244.99000001</v>
      </c>
      <c r="Q9" s="11">
        <v>0.3036832408617437</v>
      </c>
      <c r="S9" s="22"/>
    </row>
    <row r="10" spans="1:19" x14ac:dyDescent="0.4">
      <c r="A10" t="s">
        <v>27</v>
      </c>
      <c r="B10" s="10">
        <v>18227.8</v>
      </c>
      <c r="C10" s="10">
        <v>174348</v>
      </c>
      <c r="D10" s="4">
        <v>409.93999999999994</v>
      </c>
      <c r="E10">
        <v>0.25</v>
      </c>
      <c r="F10" s="4">
        <v>71472219.11999999</v>
      </c>
      <c r="G10" s="4">
        <v>46456942.427999996</v>
      </c>
      <c r="J10" s="2">
        <v>2007</v>
      </c>
      <c r="K10">
        <v>25</v>
      </c>
      <c r="L10" s="10">
        <v>1793403</v>
      </c>
      <c r="M10" s="10">
        <v>14369707</v>
      </c>
      <c r="N10">
        <v>22</v>
      </c>
      <c r="O10" s="4">
        <v>3434870145.9000001</v>
      </c>
      <c r="P10" s="4">
        <v>956002964.76499987</v>
      </c>
      <c r="Q10" s="11">
        <v>0.27832288388139614</v>
      </c>
      <c r="S10" s="22"/>
    </row>
    <row r="11" spans="1:19" x14ac:dyDescent="0.4">
      <c r="A11" t="s">
        <v>29</v>
      </c>
      <c r="B11" s="10">
        <v>584.20000000000005</v>
      </c>
      <c r="C11" s="10">
        <v>18863.8</v>
      </c>
      <c r="D11" s="4">
        <v>445.78000000000003</v>
      </c>
      <c r="E11">
        <v>0.05</v>
      </c>
      <c r="F11" s="4">
        <v>8409104.7640000004</v>
      </c>
      <c r="G11" s="4">
        <v>2102276.1910000001</v>
      </c>
      <c r="J11" s="2">
        <v>2008</v>
      </c>
      <c r="K11">
        <v>25</v>
      </c>
      <c r="L11" s="10">
        <v>1778758</v>
      </c>
      <c r="M11" s="10">
        <v>16791094</v>
      </c>
      <c r="N11">
        <v>22</v>
      </c>
      <c r="O11" s="4">
        <v>4442571789.1999998</v>
      </c>
      <c r="P11" s="4">
        <v>1094563348.4000001</v>
      </c>
      <c r="Q11" s="11">
        <v>0.24638056520795235</v>
      </c>
      <c r="S11" s="22"/>
    </row>
    <row r="12" spans="1:19" x14ac:dyDescent="0.4">
      <c r="A12" t="s">
        <v>62</v>
      </c>
      <c r="B12" s="10">
        <v>20718.8</v>
      </c>
      <c r="C12" s="10">
        <v>32925.800000000003</v>
      </c>
      <c r="D12" s="4">
        <v>1449.3600000000001</v>
      </c>
      <c r="E12">
        <v>0.05</v>
      </c>
      <c r="F12" s="4">
        <v>47721337.488000005</v>
      </c>
      <c r="G12" s="4">
        <v>2386066.8744000006</v>
      </c>
      <c r="J12" s="2">
        <v>2009</v>
      </c>
      <c r="K12">
        <v>25</v>
      </c>
      <c r="L12" s="10">
        <v>1793455</v>
      </c>
      <c r="M12" s="10">
        <v>15440708</v>
      </c>
      <c r="N12">
        <v>20</v>
      </c>
      <c r="O12" s="4">
        <v>3200498049.4000001</v>
      </c>
      <c r="P12" s="4">
        <v>1260483651.2500002</v>
      </c>
      <c r="Q12" s="11">
        <v>0.39383984361006064</v>
      </c>
      <c r="S12" s="22"/>
    </row>
    <row r="13" spans="1:19" x14ac:dyDescent="0.4">
      <c r="A13" t="s">
        <v>31</v>
      </c>
      <c r="B13" s="10">
        <v>16759.2</v>
      </c>
      <c r="C13" s="10">
        <v>151331.6</v>
      </c>
      <c r="D13" s="4">
        <v>1313.2400000000002</v>
      </c>
      <c r="E13">
        <v>0.65</v>
      </c>
      <c r="F13" s="4">
        <v>198734710.38400003</v>
      </c>
      <c r="G13" s="4">
        <v>9936735.5192000028</v>
      </c>
      <c r="J13" s="2">
        <v>2010</v>
      </c>
      <c r="K13">
        <v>25</v>
      </c>
      <c r="L13" s="10">
        <v>1791700</v>
      </c>
      <c r="M13" s="10">
        <v>15202664</v>
      </c>
      <c r="N13">
        <v>18</v>
      </c>
      <c r="O13" s="4">
        <v>3216556854.3000002</v>
      </c>
      <c r="P13" s="4">
        <v>1277053811.635</v>
      </c>
      <c r="Q13" s="11">
        <v>0.39702510152363452</v>
      </c>
    </row>
    <row r="14" spans="1:19" x14ac:dyDescent="0.4">
      <c r="A14" t="s">
        <v>63</v>
      </c>
      <c r="B14" s="10">
        <v>283959.40000000002</v>
      </c>
      <c r="C14" s="10">
        <v>2259131.6</v>
      </c>
      <c r="D14" s="4">
        <v>873.72</v>
      </c>
      <c r="E14">
        <v>0.05</v>
      </c>
      <c r="F14" s="4">
        <v>1973848461.552</v>
      </c>
      <c r="G14" s="4">
        <v>1283001500.0088</v>
      </c>
      <c r="J14" s="2">
        <v>2011</v>
      </c>
      <c r="K14">
        <v>25</v>
      </c>
      <c r="L14" s="10">
        <v>1792863</v>
      </c>
      <c r="M14" s="10">
        <v>17397293</v>
      </c>
      <c r="N14">
        <v>17</v>
      </c>
      <c r="O14" s="4">
        <v>3103943298.0000005</v>
      </c>
      <c r="P14" s="4">
        <v>1485601905.8100002</v>
      </c>
      <c r="Q14" s="11">
        <v>0.47861760450560908</v>
      </c>
    </row>
    <row r="15" spans="1:19" x14ac:dyDescent="0.4">
      <c r="A15" t="s">
        <v>72</v>
      </c>
      <c r="B15" s="10"/>
      <c r="C15" s="10"/>
      <c r="J15" s="2">
        <v>2012</v>
      </c>
      <c r="K15">
        <v>25</v>
      </c>
      <c r="L15" s="10">
        <v>1788928</v>
      </c>
      <c r="M15" s="10">
        <v>18202274</v>
      </c>
      <c r="N15">
        <v>16</v>
      </c>
      <c r="O15" s="4">
        <v>3110440595.8999996</v>
      </c>
      <c r="P15" s="4">
        <v>1495594452.9150002</v>
      </c>
      <c r="Q15" s="11">
        <v>0.48083041832928913</v>
      </c>
    </row>
    <row r="16" spans="1:19" x14ac:dyDescent="0.4">
      <c r="A16" t="s">
        <v>67</v>
      </c>
      <c r="B16" s="10">
        <v>826402.6</v>
      </c>
      <c r="C16" s="10">
        <v>14694508.199999999</v>
      </c>
      <c r="D16" s="4">
        <v>118.1</v>
      </c>
      <c r="E16">
        <v>0.05</v>
      </c>
      <c r="F16" s="4">
        <v>1735421418.4199998</v>
      </c>
      <c r="G16" s="4">
        <v>86771070.921000004</v>
      </c>
      <c r="J16" s="2">
        <v>2013</v>
      </c>
      <c r="K16">
        <v>25</v>
      </c>
      <c r="L16" s="10">
        <v>1724840</v>
      </c>
      <c r="M16" s="10">
        <v>19106300</v>
      </c>
      <c r="N16">
        <v>16</v>
      </c>
      <c r="O16" s="4">
        <v>3429927944.2999992</v>
      </c>
      <c r="P16" s="4">
        <v>1634802819.7749999</v>
      </c>
      <c r="Q16" s="11">
        <v>0.47662891067195307</v>
      </c>
    </row>
    <row r="17" spans="1:17" x14ac:dyDescent="0.4">
      <c r="A17" t="s">
        <v>32</v>
      </c>
      <c r="B17" s="10">
        <v>23354.2</v>
      </c>
      <c r="C17" s="10">
        <v>483614.6</v>
      </c>
      <c r="E17">
        <v>0.05</v>
      </c>
      <c r="J17" s="2">
        <v>2014</v>
      </c>
      <c r="K17">
        <v>25</v>
      </c>
      <c r="L17" s="10">
        <v>1767945</v>
      </c>
      <c r="M17" s="10">
        <v>19449677</v>
      </c>
      <c r="N17">
        <v>16</v>
      </c>
      <c r="O17" s="4">
        <v>3422141305</v>
      </c>
      <c r="P17" s="4">
        <v>1637913849.1400001</v>
      </c>
      <c r="Q17" s="11">
        <v>0.47862250654199684</v>
      </c>
    </row>
    <row r="18" spans="1:17" x14ac:dyDescent="0.4">
      <c r="A18" t="s">
        <v>68</v>
      </c>
      <c r="B18" s="10">
        <v>4218.2</v>
      </c>
      <c r="C18" s="10">
        <v>164595.79999999999</v>
      </c>
      <c r="D18" s="4">
        <v>124.17999999999999</v>
      </c>
      <c r="E18">
        <v>0.05</v>
      </c>
      <c r="F18" s="4">
        <v>20439506.443999998</v>
      </c>
      <c r="G18" s="4">
        <v>1021975.3221999999</v>
      </c>
      <c r="J18" s="2">
        <v>2015</v>
      </c>
      <c r="K18">
        <v>25</v>
      </c>
      <c r="L18" s="10">
        <v>1721929</v>
      </c>
      <c r="M18" s="10">
        <v>17629958</v>
      </c>
      <c r="N18">
        <v>16</v>
      </c>
      <c r="O18" s="4">
        <v>2769039853.3000002</v>
      </c>
      <c r="P18" s="4">
        <v>1255825315.8850002</v>
      </c>
      <c r="Q18" s="11">
        <v>0.45352374195278261</v>
      </c>
    </row>
    <row r="19" spans="1:17" x14ac:dyDescent="0.4">
      <c r="A19" t="s">
        <v>70</v>
      </c>
      <c r="B19" s="10">
        <v>20887.8</v>
      </c>
      <c r="C19" s="10">
        <v>264874.59999999998</v>
      </c>
      <c r="D19" s="4">
        <v>834.43999999999994</v>
      </c>
      <c r="E19">
        <v>0.95</v>
      </c>
      <c r="F19" s="4">
        <v>221021961.22399998</v>
      </c>
      <c r="G19" s="4">
        <v>11051098.0612</v>
      </c>
      <c r="J19" s="2">
        <v>2016</v>
      </c>
      <c r="K19">
        <v>25</v>
      </c>
      <c r="L19" s="10">
        <v>1752452</v>
      </c>
      <c r="M19" s="10">
        <v>18041490</v>
      </c>
      <c r="N19">
        <v>16</v>
      </c>
      <c r="O19" s="4">
        <v>6462718890.8999996</v>
      </c>
      <c r="P19" s="4">
        <v>2540900073.0650005</v>
      </c>
      <c r="Q19" s="11">
        <v>0.39316270999235031</v>
      </c>
    </row>
    <row r="20" spans="1:17" x14ac:dyDescent="0.4">
      <c r="A20" t="s">
        <v>37</v>
      </c>
      <c r="B20" s="10">
        <v>5625.2</v>
      </c>
      <c r="C20" s="10">
        <v>111792</v>
      </c>
      <c r="D20" s="4">
        <v>383.8</v>
      </c>
      <c r="E20">
        <v>0.25</v>
      </c>
      <c r="F20" s="4">
        <v>42905769.600000001</v>
      </c>
      <c r="G20" s="4">
        <v>40760481.119999997</v>
      </c>
      <c r="J20" s="2">
        <v>2017</v>
      </c>
      <c r="K20">
        <v>25</v>
      </c>
      <c r="L20" s="10">
        <v>1815771</v>
      </c>
      <c r="M20" s="10">
        <v>20693463</v>
      </c>
      <c r="N20">
        <v>16</v>
      </c>
      <c r="O20" s="4">
        <v>5262502507.0999994</v>
      </c>
      <c r="P20" s="4">
        <v>1879824045.9549999</v>
      </c>
      <c r="Q20" s="11">
        <v>0.35721104995556802</v>
      </c>
    </row>
    <row r="21" spans="1:17" x14ac:dyDescent="0.4">
      <c r="A21" t="s">
        <v>40</v>
      </c>
      <c r="B21" s="10">
        <v>2000</v>
      </c>
      <c r="C21" s="10">
        <v>3198.4</v>
      </c>
      <c r="E21">
        <v>0.25</v>
      </c>
      <c r="J21" s="2">
        <v>2018</v>
      </c>
      <c r="K21">
        <v>25</v>
      </c>
      <c r="L21" s="10">
        <v>1678753</v>
      </c>
      <c r="M21" s="10">
        <v>20406231</v>
      </c>
      <c r="N21">
        <v>16</v>
      </c>
      <c r="O21" s="4">
        <v>3961892855.2000003</v>
      </c>
      <c r="P21" s="4">
        <v>1236405519.6299999</v>
      </c>
      <c r="Q21" s="11">
        <v>0.3120744464371904</v>
      </c>
    </row>
    <row r="22" spans="1:17" x14ac:dyDescent="0.4">
      <c r="A22" t="s">
        <v>71</v>
      </c>
      <c r="B22" s="10">
        <v>44800</v>
      </c>
      <c r="C22" s="10">
        <v>30600</v>
      </c>
      <c r="E22">
        <v>0.25</v>
      </c>
      <c r="J22" s="2">
        <v>2019</v>
      </c>
      <c r="K22">
        <v>25</v>
      </c>
      <c r="L22" s="10">
        <v>1721093</v>
      </c>
      <c r="M22" s="10">
        <v>21334974</v>
      </c>
      <c r="N22">
        <v>15</v>
      </c>
      <c r="O22" s="4">
        <v>4076289150.0999994</v>
      </c>
      <c r="P22" s="4">
        <v>1268300460.8150003</v>
      </c>
      <c r="Q22" s="11">
        <v>0.31114094562793376</v>
      </c>
    </row>
    <row r="23" spans="1:17" x14ac:dyDescent="0.4">
      <c r="A23" t="s">
        <v>42</v>
      </c>
      <c r="B23" s="10">
        <v>22265.4</v>
      </c>
      <c r="C23" s="10">
        <v>35454.6</v>
      </c>
      <c r="D23" s="4">
        <v>495.71999999999997</v>
      </c>
      <c r="E23">
        <v>0.25</v>
      </c>
      <c r="F23" s="4">
        <v>17575554.311999999</v>
      </c>
      <c r="G23" s="4">
        <v>4393888.5779999997</v>
      </c>
      <c r="J23" s="2">
        <v>2020</v>
      </c>
      <c r="K23">
        <v>25</v>
      </c>
      <c r="L23" s="10">
        <v>1753996</v>
      </c>
      <c r="M23" s="10">
        <v>20543654</v>
      </c>
      <c r="N23">
        <v>15</v>
      </c>
      <c r="O23" s="4">
        <v>4371013204.0999994</v>
      </c>
      <c r="P23" s="4">
        <v>1014117782.525</v>
      </c>
      <c r="Q23" s="11">
        <v>0.23200977328866451</v>
      </c>
    </row>
    <row r="24" spans="1:17" x14ac:dyDescent="0.4">
      <c r="A24" t="s">
        <v>55</v>
      </c>
      <c r="B24" s="10"/>
      <c r="C24" s="10"/>
      <c r="D24" s="4">
        <v>4346.3399999999992</v>
      </c>
      <c r="E24">
        <v>0.25</v>
      </c>
      <c r="F24" s="4"/>
      <c r="G24" s="4"/>
      <c r="K24" s="17" t="s">
        <v>14</v>
      </c>
      <c r="L24" s="25">
        <f>(L23-L3)/L3</f>
        <v>-9.6662949963562575E-2</v>
      </c>
      <c r="M24" s="25">
        <f>(M23-M3)/M3</f>
        <v>0.88982599858941391</v>
      </c>
      <c r="N24" s="17"/>
      <c r="O24" s="25">
        <f>(O23-O3)/O3</f>
        <v>0.88400514676100383</v>
      </c>
      <c r="P24" s="25">
        <f>(P23-P3)/P3</f>
        <v>0.44692383467642222</v>
      </c>
      <c r="Q24" s="17"/>
    </row>
    <row r="25" spans="1:17" x14ac:dyDescent="0.4">
      <c r="A25" t="s">
        <v>43</v>
      </c>
      <c r="B25" s="10">
        <v>31000</v>
      </c>
      <c r="C25" s="10">
        <v>25000</v>
      </c>
      <c r="D25" s="4">
        <v>395.40000000000003</v>
      </c>
      <c r="E25">
        <v>0.25</v>
      </c>
      <c r="F25" s="4">
        <v>9885000</v>
      </c>
      <c r="G25" s="4">
        <v>2471250</v>
      </c>
      <c r="K25" s="17" t="s">
        <v>15</v>
      </c>
      <c r="L25" s="25">
        <f>(L23-L13)/L13</f>
        <v>-2.1043701512529999E-2</v>
      </c>
      <c r="M25" s="25">
        <f>(M23-M13)/M13</f>
        <v>0.35131934771432166</v>
      </c>
      <c r="N25" s="17"/>
      <c r="O25" s="25">
        <f>(O23-O13)/O13</f>
        <v>0.35891059977897904</v>
      </c>
      <c r="P25" s="25">
        <f>(P23-P13)/P13</f>
        <v>-0.20589267790788351</v>
      </c>
      <c r="Q25" s="17"/>
    </row>
    <row r="26" spans="1:17" x14ac:dyDescent="0.4">
      <c r="A26" t="s">
        <v>44</v>
      </c>
      <c r="B26" s="10">
        <v>13799.4</v>
      </c>
      <c r="C26" s="10">
        <v>162717.20000000001</v>
      </c>
      <c r="D26" s="4"/>
      <c r="E26">
        <v>0.05</v>
      </c>
      <c r="K26" s="17" t="s">
        <v>16</v>
      </c>
      <c r="L26" s="25">
        <f>(L23-L18)/L18</f>
        <v>1.862271905519914E-2</v>
      </c>
      <c r="M26" s="25">
        <f>(M23-M18)/M18</f>
        <v>0.16526959394911775</v>
      </c>
      <c r="N26" s="17"/>
      <c r="O26" s="25">
        <f>(O23-O18)/O18</f>
        <v>0.57853026163233057</v>
      </c>
      <c r="P26" s="25">
        <f>(P23-P18)/P18</f>
        <v>-0.19246907217319878</v>
      </c>
      <c r="Q26" s="17"/>
    </row>
    <row r="27" spans="1:17" x14ac:dyDescent="0.4">
      <c r="A27" t="s">
        <v>45</v>
      </c>
      <c r="B27" s="10">
        <v>6188.4</v>
      </c>
      <c r="C27" s="10">
        <v>123930.2</v>
      </c>
      <c r="D27" s="4">
        <v>924.87999999999988</v>
      </c>
      <c r="E27">
        <v>0.05</v>
      </c>
      <c r="F27" s="4">
        <v>150493883.93599999</v>
      </c>
      <c r="G27" s="4">
        <v>7524694.1968</v>
      </c>
      <c r="K27" s="17" t="s">
        <v>60</v>
      </c>
      <c r="L27" s="30">
        <f>AVERAGE(L14:L23)</f>
        <v>1751857</v>
      </c>
      <c r="M27" s="30">
        <f>AVERAGE(M14:M23)</f>
        <v>19280531.399999999</v>
      </c>
      <c r="N27" s="17"/>
      <c r="O27" s="19">
        <f>AVERAGE(O14:O23)</f>
        <v>3996990960.3900003</v>
      </c>
      <c r="P27" s="19">
        <f>AVERAGE(P14:P23)</f>
        <v>1544928622.5514998</v>
      </c>
      <c r="Q27" s="25">
        <f>AVERAGE(Q14:Q23)</f>
        <v>0.39738221073033375</v>
      </c>
    </row>
    <row r="28" spans="1:17" x14ac:dyDescent="0.4">
      <c r="A28" t="s">
        <v>46</v>
      </c>
      <c r="B28" s="10">
        <v>7356.8</v>
      </c>
      <c r="C28" s="10">
        <v>161855</v>
      </c>
      <c r="D28" s="4">
        <v>425.76000000000005</v>
      </c>
      <c r="E28">
        <v>0.95</v>
      </c>
      <c r="F28" s="4">
        <v>52764521.952000007</v>
      </c>
      <c r="G28" s="4">
        <v>2638226.0976000004</v>
      </c>
      <c r="K28" s="17" t="s">
        <v>61</v>
      </c>
      <c r="L28" s="30">
        <f>AVERAGE(L19:L23)</f>
        <v>1744413</v>
      </c>
      <c r="M28" s="30">
        <f>AVERAGE(M19:M23)</f>
        <v>20203962.399999999</v>
      </c>
      <c r="N28" s="17"/>
      <c r="O28" s="19">
        <f>AVERAGE(O19:O23)</f>
        <v>4826883321.4799995</v>
      </c>
      <c r="P28" s="19">
        <f>AVERAGE(P19:P23)</f>
        <v>1587909576.3980002</v>
      </c>
      <c r="Q28" s="25">
        <f>AVERAGE(Q19:Q23)</f>
        <v>0.32111978506034144</v>
      </c>
    </row>
    <row r="29" spans="1:17" x14ac:dyDescent="0.4">
      <c r="A29" s="7" t="s">
        <v>50</v>
      </c>
      <c r="B29" s="23">
        <f>SUM(B3:B28)</f>
        <v>1744412.9999999998</v>
      </c>
      <c r="C29" s="23">
        <f>SUM(C3:C28)</f>
        <v>20203962.400000002</v>
      </c>
      <c r="D29" s="7"/>
      <c r="E29" s="7"/>
      <c r="F29" s="9">
        <f>SUM(F3:F28)</f>
        <v>4844981937.092</v>
      </c>
      <c r="G29" s="9">
        <f>SUM(G3:G28)</f>
        <v>1574088327.2921999</v>
      </c>
    </row>
  </sheetData>
  <mergeCells count="3">
    <mergeCell ref="A1:G1"/>
    <mergeCell ref="J1:Q1"/>
    <mergeCell ref="S2:S12"/>
  </mergeCells>
  <pageMargins left="0.7" right="0.7" top="0.75" bottom="0.75" header="0.3" footer="0.3"/>
  <pageSetup paperSize="9" orientation="portrait" r:id="rId1"/>
  <ignoredErrors>
    <ignoredError sqref="L27:Q28" formulaRange="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README</vt:lpstr>
      <vt:lpstr>AZE</vt:lpstr>
      <vt:lpstr>BiH</vt:lpstr>
      <vt:lpstr>BWA</vt:lpstr>
      <vt:lpstr>DOM</vt:lpstr>
      <vt:lpstr>GRD</vt:lpstr>
      <vt:lpstr>MWI</vt:lpstr>
      <vt:lpstr>THA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Breeze</dc:creator>
  <cp:lastModifiedBy>Tom Breeze</cp:lastModifiedBy>
  <dcterms:created xsi:type="dcterms:W3CDTF">2022-10-30T17:23:26Z</dcterms:created>
  <dcterms:modified xsi:type="dcterms:W3CDTF">2022-11-08T17:00:03Z</dcterms:modified>
</cp:coreProperties>
</file>